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360" yWindow="855" windowWidth="14820" windowHeight="7230"/>
  </bookViews>
  <sheets>
    <sheet name="Hoja3" sheetId="3" r:id="rId1"/>
  </sheets>
  <definedNames>
    <definedName name="_xlnm.Print_Area" localSheetId="0">Hoja3!$A$1:$G$66</definedName>
  </definedNames>
  <calcPr calcId="124519"/>
</workbook>
</file>

<file path=xl/calcChain.xml><?xml version="1.0" encoding="utf-8"?>
<calcChain xmlns="http://schemas.openxmlformats.org/spreadsheetml/2006/main">
  <c r="E61" i="3"/>
  <c r="F61" s="1"/>
  <c r="E59"/>
  <c r="F59" s="1"/>
  <c r="E64"/>
  <c r="F64" s="1"/>
  <c r="F58"/>
  <c r="E56"/>
  <c r="F56" s="1"/>
  <c r="E43"/>
  <c r="F43" s="1"/>
  <c r="E44"/>
  <c r="F44" s="1"/>
  <c r="E45"/>
  <c r="F45" s="1"/>
  <c r="E46"/>
  <c r="F46" s="1"/>
  <c r="E47"/>
  <c r="F47" s="1"/>
  <c r="E48"/>
  <c r="F48" s="1"/>
  <c r="E49"/>
  <c r="F49" s="1"/>
  <c r="E50"/>
  <c r="F50" s="1"/>
  <c r="E51"/>
  <c r="F51" s="1"/>
  <c r="E52"/>
  <c r="F52" s="1"/>
  <c r="E53"/>
  <c r="F53" s="1"/>
  <c r="E54"/>
  <c r="F54" s="1"/>
  <c r="E57"/>
  <c r="F57" s="1"/>
  <c r="E60"/>
  <c r="F60" s="1"/>
  <c r="E12"/>
  <c r="E21"/>
  <c r="E25"/>
  <c r="F25" s="1"/>
  <c r="E24"/>
  <c r="F24" s="1"/>
  <c r="E23"/>
  <c r="F23" s="1"/>
  <c r="E17"/>
  <c r="E13"/>
  <c r="E14"/>
  <c r="E15"/>
  <c r="E16"/>
  <c r="E18"/>
  <c r="E19"/>
  <c r="E20"/>
  <c r="E26"/>
  <c r="F26" s="1"/>
  <c r="E27"/>
  <c r="F27" s="1"/>
  <c r="E28"/>
  <c r="F28" s="1"/>
  <c r="E29"/>
  <c r="F29" s="1"/>
  <c r="E30"/>
  <c r="F30" s="1"/>
  <c r="E31"/>
  <c r="F31" s="1"/>
  <c r="E32"/>
  <c r="F32" s="1"/>
  <c r="E33"/>
  <c r="F33" s="1"/>
  <c r="E34"/>
  <c r="F34" s="1"/>
  <c r="E35"/>
  <c r="F35" s="1"/>
  <c r="E36"/>
  <c r="F36" s="1"/>
  <c r="E37"/>
  <c r="F37" s="1"/>
  <c r="E38"/>
  <c r="F38" s="1"/>
  <c r="E39"/>
  <c r="F39" s="1"/>
  <c r="E40"/>
  <c r="F40" s="1"/>
  <c r="E65"/>
  <c r="F65" s="1"/>
</calcChain>
</file>

<file path=xl/sharedStrings.xml><?xml version="1.0" encoding="utf-8"?>
<sst xmlns="http://schemas.openxmlformats.org/spreadsheetml/2006/main" count="74" uniqueCount="73">
  <si>
    <t>Precio semana anterior</t>
  </si>
  <si>
    <t>Difer.</t>
  </si>
  <si>
    <t>Precio semana actual</t>
  </si>
  <si>
    <t>Medida</t>
  </si>
  <si>
    <t>PORCINO</t>
  </si>
  <si>
    <t>Selecto</t>
  </si>
  <si>
    <t>Normal</t>
  </si>
  <si>
    <t xml:space="preserve">Cerdas desvieje extra </t>
  </si>
  <si>
    <t>Cerda desvieje primera</t>
  </si>
  <si>
    <t xml:space="preserve">Tipo Canal II </t>
  </si>
  <si>
    <t>Cerdo Ibérico de pienso 150 Kg.</t>
  </si>
  <si>
    <t>Kgs/vivo sobre granja</t>
  </si>
  <si>
    <t>Kgs/canal sobre matadero</t>
  </si>
  <si>
    <t>Unidad/vivo sobre granja</t>
  </si>
  <si>
    <t>Kg/canal sobre matadero</t>
  </si>
  <si>
    <t>Añojos Extra 270-320 kgs –U-</t>
  </si>
  <si>
    <t>Añojos Primera 270-320 Kgs –R-</t>
  </si>
  <si>
    <t>Añojos Segunda 270-320 Kgs –O-</t>
  </si>
  <si>
    <t>Añojos Extra 320-370 kgs –U-</t>
  </si>
  <si>
    <t>Añojos Primera 320-370 Kgs –R-</t>
  </si>
  <si>
    <t>Añojos Segunda 320-370 Kgs –O-</t>
  </si>
  <si>
    <t>Vacas extra –U-</t>
  </si>
  <si>
    <t>Vacas primera –R-</t>
  </si>
  <si>
    <t>Vacas segunda-O-</t>
  </si>
  <si>
    <t>Terneras pienso extra</t>
  </si>
  <si>
    <t>Terneras pienso primera</t>
  </si>
  <si>
    <t>Terneras pienso segunda</t>
  </si>
  <si>
    <t>Kg/vivo sobre granja</t>
  </si>
  <si>
    <t>Ternero del país</t>
  </si>
  <si>
    <t>Cordero lechal 10-12 Kg.</t>
  </si>
  <si>
    <t>Cordero lechal 12,1-15 kg.</t>
  </si>
  <si>
    <t>Cordero recental 15,1-19 Kg.</t>
  </si>
  <si>
    <t>Cordero pascual 19,1-23 Kg.</t>
  </si>
  <si>
    <t>Cordero pascual 25,5-28 Kg.</t>
  </si>
  <si>
    <t>Cordero grande 28,1-34 Kg.</t>
  </si>
  <si>
    <t>OVINO</t>
  </si>
  <si>
    <t>Centeno</t>
  </si>
  <si>
    <t>Tm/ Origen agricultor</t>
  </si>
  <si>
    <t>Cochinillo de Segovia "marca de garantía"</t>
  </si>
  <si>
    <t>Girasol   9-2-44</t>
  </si>
  <si>
    <t>Euros / Ud.</t>
  </si>
  <si>
    <t>Cordero pascual 23,1-25,50 Kg.</t>
  </si>
  <si>
    <t xml:space="preserve"> Cebada de 62  Kgs/Hl. </t>
  </si>
  <si>
    <t xml:space="preserve">Cordero Extra </t>
  </si>
  <si>
    <t>Cordero Segolechal</t>
  </si>
  <si>
    <t>Cordero 2ª</t>
  </si>
  <si>
    <t>Ovejas desvieje Primera 50 Kgs</t>
  </si>
  <si>
    <t xml:space="preserve">Ovejas desvieje Segunda 50 Kgs. </t>
  </si>
  <si>
    <t xml:space="preserve">paja </t>
  </si>
  <si>
    <t>cereales</t>
  </si>
  <si>
    <t>€/Tm/ Origen agricultor</t>
  </si>
  <si>
    <r>
      <t xml:space="preserve">LONJA AGROPECUARIA DE SEGOVIA          </t>
    </r>
    <r>
      <rPr>
        <b/>
        <sz val="16"/>
        <color rgb="FF90802F"/>
        <rFont val="Arial"/>
        <family val="2"/>
      </rPr>
      <t>COTIZACIONES</t>
    </r>
  </si>
  <si>
    <t>vacuno</t>
  </si>
  <si>
    <t>www.lonjadesegovia.com</t>
  </si>
  <si>
    <t>Ternero cruce macho Base 200 kgs</t>
  </si>
  <si>
    <t>Ternero cruce hembras base 200 kgs</t>
  </si>
  <si>
    <t>Añojos vivos 1ª</t>
  </si>
  <si>
    <t>Añojos vivos 2ª</t>
  </si>
  <si>
    <t>Añojos selectos vivo</t>
  </si>
  <si>
    <r>
      <t xml:space="preserve">Lechones de 20 Kgs. </t>
    </r>
    <r>
      <rPr>
        <b/>
        <sz val="14"/>
        <rFont val="Arial"/>
        <family val="2"/>
      </rPr>
      <t xml:space="preserve"> </t>
    </r>
  </si>
  <si>
    <r>
      <t xml:space="preserve">Trigo pienso 72 kg/Hl. </t>
    </r>
    <r>
      <rPr>
        <b/>
        <sz val="14"/>
        <rFont val="Arial"/>
        <family val="2"/>
      </rPr>
      <t xml:space="preserve"> </t>
    </r>
  </si>
  <si>
    <t>Paja paquete empacada</t>
  </si>
  <si>
    <t xml:space="preserve">
</t>
  </si>
  <si>
    <t>Cerdo Graso +130 Kgs</t>
  </si>
  <si>
    <t xml:space="preserve">Cochinillos de 4,5 a 7 Kg. </t>
  </si>
  <si>
    <t>Colza 9-2-42 (Hum-Imp-gras)</t>
  </si>
  <si>
    <t>Avena</t>
  </si>
  <si>
    <t>alfalfa</t>
  </si>
  <si>
    <t>paquete empacada</t>
  </si>
  <si>
    <t xml:space="preserve">El mercado sigue estando en momentos complicados como consecuencia de la falta de exportación y que al desaparecer casi por completo ha provocado una sobre oferta en el mercado. Por ultimo están las hembras, que repiten. Hay comentarios de todo tipo entre los operadores, pero lo que más predomina es la estabilidad y la prudencia, ya que el consumo de hembras va en aumento debido al periodo otoñal.
Esta semana se ha regularizado el precio de los animales vivos con destino sacrificio, ya que el mercado del vivo ha bajado con más fuerza que en canal. </t>
  </si>
  <si>
    <t xml:space="preserve">Esta semana en Segovia, se ha fijado precio para 15 dias, hoy el mercado del lechal estaba flojo la tendencia era a la baja, pero la proximidad del puente del Pilar y ante la demanda de la semana que viene se acuerda fijar precio para 15 dias y repetir, el cordero grande pesado muy pesado, no sale al exterior y eso se repercute en el mercado nacional repiten a duras penas. </t>
  </si>
  <si>
    <t xml:space="preserve">cambio de signo en los cereales, la presión de la producción de maiz cosecha record, hace bajar al resto de cereales, unido a las noticias de mercados internacionales producen estas bajadas. </t>
  </si>
  <si>
    <t>4 de octubre de 2018</t>
  </si>
</sst>
</file>

<file path=xl/styles.xml><?xml version="1.0" encoding="utf-8"?>
<styleSheet xmlns="http://schemas.openxmlformats.org/spreadsheetml/2006/main">
  <numFmts count="6">
    <numFmt numFmtId="43" formatCode="_-* #,##0.00\ _€_-;\-* #,##0.00\ _€_-;_-* &quot;-&quot;??\ _€_-;_-@_-"/>
    <numFmt numFmtId="164" formatCode="0.00_ ;[Red]\-0.00\ "/>
    <numFmt numFmtId="165" formatCode="_-* #,##0.000\ _€_-;\-* #,##0.000\ _€_-;_-* &quot;-&quot;???\ _€_-;_-@_-"/>
    <numFmt numFmtId="166" formatCode="#,##0.000"/>
    <numFmt numFmtId="167" formatCode="0.000_ ;[Red]\-0.000\ "/>
    <numFmt numFmtId="168" formatCode="_-* #,##0\ _€_-;\-* #,##0\ _€_-;_-* &quot;-&quot;??\ _€_-;_-@_-"/>
  </numFmts>
  <fonts count="26">
    <font>
      <sz val="10"/>
      <name val="Arial"/>
    </font>
    <font>
      <u/>
      <sz val="10"/>
      <color indexed="12"/>
      <name val="Arial"/>
      <family val="2"/>
    </font>
    <font>
      <sz val="8"/>
      <name val="Arial"/>
      <family val="2"/>
    </font>
    <font>
      <b/>
      <sz val="10"/>
      <name val="Arial"/>
      <family val="2"/>
    </font>
    <font>
      <sz val="11"/>
      <name val="Calibri"/>
      <family val="2"/>
    </font>
    <font>
      <sz val="10"/>
      <name val="Tahoma"/>
      <family val="2"/>
    </font>
    <font>
      <sz val="10"/>
      <name val="Arial"/>
      <family val="2"/>
    </font>
    <font>
      <sz val="11"/>
      <name val="Tahoma"/>
      <family val="2"/>
    </font>
    <font>
      <b/>
      <sz val="12"/>
      <name val="Arial"/>
      <family val="2"/>
    </font>
    <font>
      <b/>
      <sz val="9"/>
      <name val="Arial"/>
      <family val="2"/>
    </font>
    <font>
      <sz val="11"/>
      <name val="Arial"/>
      <family val="2"/>
    </font>
    <font>
      <b/>
      <sz val="24"/>
      <color rgb="FF90802F"/>
      <name val="Arial"/>
      <family val="2"/>
    </font>
    <font>
      <sz val="12"/>
      <name val="Arial"/>
      <family val="2"/>
    </font>
    <font>
      <b/>
      <sz val="12"/>
      <color theme="0"/>
      <name val="Arial"/>
      <family val="2"/>
    </font>
    <font>
      <b/>
      <sz val="14"/>
      <color rgb="FF0000FF"/>
      <name val="Arial"/>
      <family val="2"/>
    </font>
    <font>
      <sz val="26"/>
      <color rgb="FFFF0000"/>
      <name val="Tahoma"/>
      <family val="2"/>
    </font>
    <font>
      <sz val="10"/>
      <name val="Arial"/>
      <family val="2"/>
    </font>
    <font>
      <b/>
      <sz val="16"/>
      <color rgb="FF90802F"/>
      <name val="Arial"/>
      <family val="2"/>
    </font>
    <font>
      <u/>
      <sz val="20"/>
      <color rgb="FFFF0000"/>
      <name val="Arial"/>
      <family val="2"/>
    </font>
    <font>
      <b/>
      <sz val="12"/>
      <color theme="1"/>
      <name val="Arial"/>
      <family val="2"/>
    </font>
    <font>
      <b/>
      <sz val="10"/>
      <color theme="1"/>
      <name val="Arial"/>
      <family val="2"/>
    </font>
    <font>
      <sz val="14"/>
      <name val="Arial"/>
      <family val="2"/>
    </font>
    <font>
      <b/>
      <sz val="14"/>
      <name val="Arial"/>
      <family val="2"/>
    </font>
    <font>
      <sz val="13"/>
      <name val="Arial"/>
      <family val="2"/>
    </font>
    <font>
      <b/>
      <sz val="12"/>
      <color rgb="FF0000FF"/>
      <name val="Arial"/>
      <family val="2"/>
    </font>
    <font>
      <b/>
      <sz val="14"/>
      <color theme="1"/>
      <name val="Arial"/>
      <family val="2"/>
    </font>
  </fonts>
  <fills count="5">
    <fill>
      <patternFill patternType="none"/>
    </fill>
    <fill>
      <patternFill patternType="gray125"/>
    </fill>
    <fill>
      <patternFill patternType="solid">
        <fgColor rgb="FFB9C800"/>
        <bgColor indexed="64"/>
      </patternFill>
    </fill>
    <fill>
      <patternFill patternType="solid">
        <fgColor theme="0"/>
        <bgColor indexed="64"/>
      </patternFill>
    </fill>
    <fill>
      <patternFill patternType="solid">
        <fgColor rgb="FF90802F"/>
        <bgColor indexed="64"/>
      </patternFill>
    </fill>
  </fills>
  <borders count="50">
    <border>
      <left/>
      <right/>
      <top/>
      <bottom/>
      <diagonal/>
    </border>
    <border>
      <left style="medium">
        <color rgb="FF000000"/>
      </left>
      <right/>
      <top style="medium">
        <color rgb="FF000000"/>
      </top>
      <bottom/>
      <diagonal/>
    </border>
    <border>
      <left/>
      <right style="medium">
        <color rgb="FF000000"/>
      </right>
      <top style="medium">
        <color rgb="FF000000"/>
      </top>
      <bottom/>
      <diagonal/>
    </border>
    <border>
      <left/>
      <right/>
      <top/>
      <bottom style="medium">
        <color rgb="FF000000"/>
      </bottom>
      <diagonal/>
    </border>
    <border>
      <left style="medium">
        <color rgb="FF000000"/>
      </left>
      <right style="medium">
        <color rgb="FF000000"/>
      </right>
      <top style="medium">
        <color rgb="FF000000"/>
      </top>
      <bottom/>
      <diagonal/>
    </border>
    <border>
      <left/>
      <right style="medium">
        <color rgb="FF000000"/>
      </right>
      <top/>
      <bottom/>
      <diagonal/>
    </border>
    <border>
      <left style="thin">
        <color rgb="FF000000"/>
      </left>
      <right style="thin">
        <color rgb="FF000000"/>
      </right>
      <top style="thin">
        <color rgb="FF000000"/>
      </top>
      <bottom style="thin">
        <color rgb="FF000000"/>
      </bottom>
      <diagonal/>
    </border>
    <border>
      <left style="thick">
        <color rgb="FF000000"/>
      </left>
      <right style="thin">
        <color rgb="FF000000"/>
      </right>
      <top style="thick">
        <color rgb="FF000000"/>
      </top>
      <bottom style="thin">
        <color rgb="FF000000"/>
      </bottom>
      <diagonal/>
    </border>
    <border>
      <left style="thin">
        <color rgb="FF000000"/>
      </left>
      <right style="thin">
        <color rgb="FF000000"/>
      </right>
      <top style="thick">
        <color rgb="FF000000"/>
      </top>
      <bottom style="thin">
        <color rgb="FF000000"/>
      </bottom>
      <diagonal/>
    </border>
    <border>
      <left style="thin">
        <color rgb="FF000000"/>
      </left>
      <right style="thick">
        <color rgb="FF000000"/>
      </right>
      <top style="thick">
        <color rgb="FF000000"/>
      </top>
      <bottom style="thin">
        <color rgb="FF000000"/>
      </bottom>
      <diagonal/>
    </border>
    <border>
      <left style="thick">
        <color rgb="FF000000"/>
      </left>
      <right style="thin">
        <color rgb="FF000000"/>
      </right>
      <top style="thin">
        <color rgb="FF000000"/>
      </top>
      <bottom style="thin">
        <color rgb="FF000000"/>
      </bottom>
      <diagonal/>
    </border>
    <border>
      <left style="medium">
        <color rgb="FF000000"/>
      </left>
      <right/>
      <top/>
      <bottom/>
      <diagonal/>
    </border>
    <border>
      <left style="thick">
        <color rgb="FF000000"/>
      </left>
      <right style="thick">
        <color rgb="FF000000"/>
      </right>
      <top style="thick">
        <color rgb="FF000000"/>
      </top>
      <bottom style="thick">
        <color rgb="FF000000"/>
      </bottom>
      <diagonal/>
    </border>
    <border>
      <left style="thick">
        <color rgb="FF000000"/>
      </left>
      <right/>
      <top/>
      <bottom style="thick">
        <color rgb="FF000000"/>
      </bottom>
      <diagonal/>
    </border>
    <border>
      <left/>
      <right/>
      <top/>
      <bottom style="thick">
        <color rgb="FF000000"/>
      </bottom>
      <diagonal/>
    </border>
    <border>
      <left style="thick">
        <color rgb="FF000000"/>
      </left>
      <right style="thick">
        <color rgb="FF000000"/>
      </right>
      <top/>
      <bottom style="thick">
        <color rgb="FF000000"/>
      </bottom>
      <diagonal/>
    </border>
    <border>
      <left style="thick">
        <color rgb="FF000000"/>
      </left>
      <right/>
      <top style="thin">
        <color rgb="FF000000"/>
      </top>
      <bottom/>
      <diagonal/>
    </border>
    <border>
      <left/>
      <right/>
      <top style="thin">
        <color rgb="FF000000"/>
      </top>
      <bottom/>
      <diagonal/>
    </border>
    <border>
      <left/>
      <right style="thick">
        <color rgb="FF000000"/>
      </right>
      <top style="thin">
        <color rgb="FF000000"/>
      </top>
      <bottom/>
      <diagonal/>
    </border>
    <border>
      <left style="thick">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ck">
        <color rgb="FF000000"/>
      </right>
      <top/>
      <bottom style="thin">
        <color rgb="FF000000"/>
      </bottom>
      <diagonal/>
    </border>
    <border>
      <left style="thick">
        <color rgb="FF000000"/>
      </left>
      <right/>
      <top style="thin">
        <color rgb="FF000000"/>
      </top>
      <bottom style="thick">
        <color rgb="FF000000"/>
      </bottom>
      <diagonal/>
    </border>
    <border>
      <left/>
      <right/>
      <top style="thin">
        <color rgb="FF000000"/>
      </top>
      <bottom style="thick">
        <color rgb="FF000000"/>
      </bottom>
      <diagonal/>
    </border>
    <border>
      <left/>
      <right style="thick">
        <color rgb="FF000000"/>
      </right>
      <top style="thin">
        <color rgb="FF000000"/>
      </top>
      <bottom style="thick">
        <color rgb="FF000000"/>
      </bottom>
      <diagonal/>
    </border>
    <border>
      <left style="medium">
        <color rgb="FF000000"/>
      </left>
      <right style="medium">
        <color rgb="FF000000"/>
      </right>
      <top/>
      <bottom style="thick">
        <color rgb="FF000000"/>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top style="thick">
        <color rgb="FF000000"/>
      </top>
      <bottom style="thin">
        <color rgb="FF000000"/>
      </bottom>
      <diagonal/>
    </border>
    <border>
      <left style="thin">
        <color rgb="FF000000"/>
      </left>
      <right style="thick">
        <color rgb="FF000000"/>
      </right>
      <top style="thick">
        <color rgb="FF000000"/>
      </top>
      <bottom/>
      <diagonal/>
    </border>
    <border>
      <left style="thin">
        <color rgb="FF000000"/>
      </left>
      <right style="thick">
        <color rgb="FF000000"/>
      </right>
      <top/>
      <bottom/>
      <diagonal/>
    </border>
    <border>
      <left style="medium">
        <color rgb="FF000000"/>
      </left>
      <right/>
      <top/>
      <bottom style="thick">
        <color rgb="FF000000"/>
      </bottom>
      <diagonal/>
    </border>
    <border>
      <left style="thick">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medium">
        <color indexed="64"/>
      </top>
      <bottom style="medium">
        <color indexed="64"/>
      </bottom>
      <diagonal/>
    </border>
    <border>
      <left/>
      <right style="thick">
        <color rgb="FF000000"/>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style="thick">
        <color rgb="FF000000"/>
      </left>
      <right/>
      <top/>
      <bottom/>
      <diagonal/>
    </border>
  </borders>
  <cellStyleXfs count="3">
    <xf numFmtId="0" fontId="0" fillId="0" borderId="0"/>
    <xf numFmtId="0" fontId="1" fillId="0" borderId="0" applyNumberFormat="0" applyFill="0" applyBorder="0" applyAlignment="0" applyProtection="0">
      <alignment vertical="top"/>
      <protection locked="0"/>
    </xf>
    <xf numFmtId="43" fontId="16" fillId="0" borderId="0" applyFont="0" applyFill="0" applyBorder="0" applyAlignment="0" applyProtection="0"/>
  </cellStyleXfs>
  <cellXfs count="134">
    <xf numFmtId="0" fontId="0" fillId="0" borderId="0" xfId="0"/>
    <xf numFmtId="0" fontId="0" fillId="3" borderId="0" xfId="0" applyFill="1"/>
    <xf numFmtId="0" fontId="5" fillId="3" borderId="0" xfId="0" applyFont="1" applyFill="1" applyAlignment="1">
      <alignment horizontal="left"/>
    </xf>
    <xf numFmtId="14" fontId="8" fillId="3" borderId="0" xfId="0" applyNumberFormat="1" applyFont="1" applyFill="1" applyBorder="1" applyAlignment="1">
      <alignment horizontal="right" vertical="center" wrapText="1"/>
    </xf>
    <xf numFmtId="0" fontId="0" fillId="3" borderId="0" xfId="0" applyFill="1" applyAlignment="1">
      <alignment horizontal="center"/>
    </xf>
    <xf numFmtId="14" fontId="4" fillId="3" borderId="3" xfId="0" applyNumberFormat="1" applyFont="1" applyFill="1" applyBorder="1" applyAlignment="1">
      <alignment vertical="center" wrapText="1"/>
    </xf>
    <xf numFmtId="3" fontId="0" fillId="3" borderId="0" xfId="0" applyNumberFormat="1" applyFill="1"/>
    <xf numFmtId="4" fontId="0" fillId="3" borderId="0" xfId="0" applyNumberFormat="1" applyFill="1"/>
    <xf numFmtId="0" fontId="6" fillId="3" borderId="0" xfId="0" applyFont="1" applyFill="1"/>
    <xf numFmtId="0" fontId="10" fillId="3" borderId="0" xfId="0" applyFont="1" applyFill="1" applyAlignment="1">
      <alignment vertical="center" wrapText="1"/>
    </xf>
    <xf numFmtId="164" fontId="4" fillId="3" borderId="3" xfId="0" applyNumberFormat="1" applyFont="1" applyFill="1" applyBorder="1" applyAlignment="1">
      <alignment vertical="center" wrapText="1"/>
    </xf>
    <xf numFmtId="164" fontId="6" fillId="3" borderId="0" xfId="0" applyNumberFormat="1" applyFont="1" applyFill="1"/>
    <xf numFmtId="0" fontId="12" fillId="3" borderId="8" xfId="0" applyFont="1" applyFill="1" applyBorder="1" applyAlignment="1">
      <alignment vertical="center" wrapText="1"/>
    </xf>
    <xf numFmtId="4" fontId="8" fillId="3" borderId="8" xfId="0" applyNumberFormat="1" applyFont="1" applyFill="1" applyBorder="1" applyAlignment="1">
      <alignment horizontal="center" vertical="center" wrapText="1"/>
    </xf>
    <xf numFmtId="3" fontId="12" fillId="3" borderId="8" xfId="0" applyNumberFormat="1" applyFont="1" applyFill="1" applyBorder="1" applyAlignment="1">
      <alignment horizontal="center" vertical="center" wrapText="1"/>
    </xf>
    <xf numFmtId="0" fontId="12" fillId="3" borderId="6" xfId="0" applyFont="1" applyFill="1" applyBorder="1" applyAlignment="1">
      <alignment vertical="center" wrapText="1"/>
    </xf>
    <xf numFmtId="4" fontId="8" fillId="3" borderId="6" xfId="0" applyNumberFormat="1" applyFont="1" applyFill="1" applyBorder="1" applyAlignment="1">
      <alignment horizontal="center" vertical="center" wrapText="1"/>
    </xf>
    <xf numFmtId="0" fontId="3" fillId="3" borderId="13" xfId="0" applyFont="1" applyFill="1" applyBorder="1" applyAlignment="1">
      <alignment vertical="center" wrapText="1"/>
    </xf>
    <xf numFmtId="0" fontId="3" fillId="3" borderId="14" xfId="0" applyFont="1" applyFill="1" applyBorder="1" applyAlignment="1">
      <alignment vertical="center" wrapText="1"/>
    </xf>
    <xf numFmtId="164" fontId="3" fillId="3" borderId="14" xfId="0" applyNumberFormat="1" applyFont="1" applyFill="1" applyBorder="1" applyAlignment="1">
      <alignment vertical="center" wrapText="1"/>
    </xf>
    <xf numFmtId="3" fontId="6" fillId="3" borderId="14" xfId="0" applyNumberFormat="1" applyFont="1" applyFill="1" applyBorder="1" applyAlignment="1">
      <alignment horizontal="center" vertical="center" wrapText="1"/>
    </xf>
    <xf numFmtId="0" fontId="3" fillId="3" borderId="15" xfId="0" applyFont="1" applyFill="1" applyBorder="1" applyAlignment="1">
      <alignment vertical="center" wrapText="1"/>
    </xf>
    <xf numFmtId="0" fontId="9" fillId="2" borderId="12" xfId="0" applyFont="1" applyFill="1" applyBorder="1" applyAlignment="1">
      <alignment horizontal="center" vertical="center" wrapText="1"/>
    </xf>
    <xf numFmtId="14" fontId="14" fillId="3" borderId="0" xfId="0" applyNumberFormat="1" applyFont="1" applyFill="1" applyBorder="1" applyAlignment="1">
      <alignment horizontal="right" vertical="center" wrapText="1"/>
    </xf>
    <xf numFmtId="0" fontId="15" fillId="3" borderId="0" xfId="0" applyFont="1" applyFill="1" applyAlignment="1">
      <alignment vertical="center" wrapText="1"/>
    </xf>
    <xf numFmtId="0" fontId="13" fillId="4" borderId="16" xfId="0" applyFont="1" applyFill="1" applyBorder="1" applyAlignment="1">
      <alignment horizontal="center" vertical="center" textRotation="90" wrapText="1"/>
    </xf>
    <xf numFmtId="0" fontId="12" fillId="3" borderId="17" xfId="0" applyFont="1" applyFill="1" applyBorder="1" applyAlignment="1">
      <alignment vertical="center" wrapText="1"/>
    </xf>
    <xf numFmtId="4" fontId="8" fillId="3" borderId="17" xfId="0" applyNumberFormat="1" applyFont="1" applyFill="1" applyBorder="1" applyAlignment="1">
      <alignment horizontal="center" vertical="center" wrapText="1"/>
    </xf>
    <xf numFmtId="164" fontId="8" fillId="3" borderId="17" xfId="0" applyNumberFormat="1" applyFont="1" applyFill="1" applyBorder="1" applyAlignment="1" applyProtection="1">
      <alignment horizontal="center" vertical="center" wrapText="1"/>
      <protection locked="0"/>
    </xf>
    <xf numFmtId="3" fontId="12" fillId="3" borderId="17" xfId="0" applyNumberFormat="1" applyFont="1" applyFill="1" applyBorder="1" applyAlignment="1">
      <alignment horizontal="center" vertical="center" wrapText="1"/>
    </xf>
    <xf numFmtId="0" fontId="12" fillId="3" borderId="18" xfId="0" applyFont="1" applyFill="1" applyBorder="1" applyAlignment="1">
      <alignment horizontal="left" vertical="center" wrapText="1"/>
    </xf>
    <xf numFmtId="0" fontId="12" fillId="3" borderId="20" xfId="0" applyFont="1" applyFill="1" applyBorder="1" applyAlignment="1">
      <alignment vertical="center" wrapText="1"/>
    </xf>
    <xf numFmtId="4" fontId="8" fillId="3" borderId="20" xfId="0" applyNumberFormat="1" applyFont="1" applyFill="1" applyBorder="1" applyAlignment="1">
      <alignment horizontal="center" vertical="center" wrapText="1"/>
    </xf>
    <xf numFmtId="164" fontId="8" fillId="3" borderId="6" xfId="0" applyNumberFormat="1" applyFont="1" applyFill="1" applyBorder="1" applyAlignment="1" applyProtection="1">
      <alignment horizontal="center" vertical="center" wrapText="1"/>
      <protection locked="0"/>
    </xf>
    <xf numFmtId="0" fontId="13" fillId="4" borderId="7" xfId="0" applyFont="1" applyFill="1" applyBorder="1" applyAlignment="1">
      <alignment horizontal="center" vertical="center" textRotation="90" wrapText="1"/>
    </xf>
    <xf numFmtId="0" fontId="18" fillId="3" borderId="0" xfId="1" applyFont="1" applyFill="1" applyAlignment="1" applyProtection="1"/>
    <xf numFmtId="0" fontId="8" fillId="3" borderId="9" xfId="0" applyFont="1" applyFill="1" applyBorder="1" applyAlignment="1">
      <alignment horizontal="left" vertical="center" wrapText="1"/>
    </xf>
    <xf numFmtId="14" fontId="4" fillId="3" borderId="0" xfId="0" applyNumberFormat="1" applyFont="1" applyFill="1" applyBorder="1" applyAlignment="1">
      <alignment vertical="center" wrapText="1"/>
    </xf>
    <xf numFmtId="14" fontId="7" fillId="3" borderId="0" xfId="0" applyNumberFormat="1" applyFont="1" applyFill="1" applyBorder="1" applyAlignment="1">
      <alignment vertical="center" wrapText="1"/>
    </xf>
    <xf numFmtId="3" fontId="12" fillId="3" borderId="26" xfId="0" applyNumberFormat="1" applyFont="1" applyFill="1" applyBorder="1" applyAlignment="1">
      <alignment horizontal="center" vertical="center" wrapText="1"/>
    </xf>
    <xf numFmtId="3" fontId="12" fillId="3" borderId="27" xfId="0" applyNumberFormat="1" applyFont="1" applyFill="1" applyBorder="1" applyAlignment="1">
      <alignment horizontal="center" vertical="center" wrapText="1"/>
    </xf>
    <xf numFmtId="0" fontId="21" fillId="3" borderId="8" xfId="0" applyFont="1" applyFill="1" applyBorder="1" applyAlignment="1">
      <alignment vertical="center" wrapText="1"/>
    </xf>
    <xf numFmtId="166" fontId="22" fillId="3" borderId="8" xfId="0" applyNumberFormat="1" applyFont="1" applyFill="1" applyBorder="1" applyAlignment="1">
      <alignment horizontal="center" vertical="center" wrapText="1"/>
    </xf>
    <xf numFmtId="166" fontId="22" fillId="3" borderId="36" xfId="0" applyNumberFormat="1" applyFont="1" applyFill="1" applyBorder="1" applyAlignment="1">
      <alignment horizontal="center" vertical="center" wrapText="1"/>
    </xf>
    <xf numFmtId="0" fontId="21" fillId="3" borderId="6" xfId="0" applyFont="1" applyFill="1" applyBorder="1" applyAlignment="1">
      <alignment vertical="center" wrapText="1"/>
    </xf>
    <xf numFmtId="166" fontId="22" fillId="3" borderId="6" xfId="0" applyNumberFormat="1" applyFont="1" applyFill="1" applyBorder="1" applyAlignment="1">
      <alignment horizontal="center" vertical="center" wrapText="1"/>
    </xf>
    <xf numFmtId="166" fontId="22" fillId="3" borderId="27" xfId="0" applyNumberFormat="1" applyFont="1" applyFill="1" applyBorder="1" applyAlignment="1">
      <alignment horizontal="center" vertical="center" wrapText="1"/>
    </xf>
    <xf numFmtId="4" fontId="22" fillId="3" borderId="6" xfId="0" applyNumberFormat="1" applyFont="1" applyFill="1" applyBorder="1" applyAlignment="1">
      <alignment horizontal="center" vertical="center" wrapText="1"/>
    </xf>
    <xf numFmtId="164" fontId="22" fillId="3" borderId="6" xfId="0" applyNumberFormat="1" applyFont="1" applyFill="1" applyBorder="1" applyAlignment="1" applyProtection="1">
      <alignment horizontal="center" vertical="center" wrapText="1"/>
      <protection locked="0"/>
    </xf>
    <xf numFmtId="4" fontId="22" fillId="3" borderId="27" xfId="0" applyNumberFormat="1" applyFont="1" applyFill="1" applyBorder="1" applyAlignment="1">
      <alignment horizontal="center" vertical="center" wrapText="1"/>
    </xf>
    <xf numFmtId="167" fontId="22" fillId="3" borderId="27" xfId="0" applyNumberFormat="1" applyFont="1" applyFill="1" applyBorder="1" applyAlignment="1">
      <alignment horizontal="center" vertical="center" wrapText="1"/>
    </xf>
    <xf numFmtId="4" fontId="22" fillId="3" borderId="41" xfId="0" applyNumberFormat="1" applyFont="1" applyFill="1" applyBorder="1" applyAlignment="1">
      <alignment horizontal="center" vertical="center" wrapText="1"/>
    </xf>
    <xf numFmtId="4" fontId="22" fillId="3" borderId="42" xfId="0" applyNumberFormat="1" applyFont="1" applyFill="1" applyBorder="1" applyAlignment="1">
      <alignment horizontal="center" vertical="center" wrapText="1"/>
    </xf>
    <xf numFmtId="4" fontId="22" fillId="3" borderId="8" xfId="0" applyNumberFormat="1" applyFont="1" applyFill="1" applyBorder="1" applyAlignment="1">
      <alignment horizontal="center" vertical="center" wrapText="1"/>
    </xf>
    <xf numFmtId="168" fontId="21" fillId="3" borderId="8" xfId="2" applyNumberFormat="1" applyFont="1" applyFill="1" applyBorder="1" applyAlignment="1">
      <alignment horizontal="center" vertical="center" wrapText="1"/>
    </xf>
    <xf numFmtId="0" fontId="21" fillId="3" borderId="20" xfId="0" applyFont="1" applyFill="1" applyBorder="1" applyAlignment="1">
      <alignment vertical="center" wrapText="1"/>
    </xf>
    <xf numFmtId="4" fontId="22" fillId="3" borderId="20" xfId="0" applyNumberFormat="1" applyFont="1" applyFill="1" applyBorder="1" applyAlignment="1">
      <alignment horizontal="center" vertical="center" wrapText="1"/>
    </xf>
    <xf numFmtId="168" fontId="21" fillId="3" borderId="20" xfId="2" applyNumberFormat="1" applyFont="1" applyFill="1" applyBorder="1" applyAlignment="1">
      <alignment horizontal="center" vertical="center" wrapText="1"/>
    </xf>
    <xf numFmtId="43" fontId="21" fillId="3" borderId="6" xfId="2" applyFont="1" applyFill="1" applyBorder="1" applyAlignment="1">
      <alignment horizontal="center" vertical="center" wrapText="1"/>
    </xf>
    <xf numFmtId="165" fontId="21" fillId="3" borderId="6" xfId="2" applyNumberFormat="1" applyFont="1" applyFill="1" applyBorder="1" applyAlignment="1">
      <alignment vertical="center" wrapText="1"/>
    </xf>
    <xf numFmtId="3" fontId="21" fillId="3" borderId="8" xfId="0" applyNumberFormat="1" applyFont="1" applyFill="1" applyBorder="1" applyAlignment="1">
      <alignment horizontal="center" vertical="center" wrapText="1"/>
    </xf>
    <xf numFmtId="3" fontId="21" fillId="3" borderId="6" xfId="0" applyNumberFormat="1" applyFont="1" applyFill="1" applyBorder="1" applyAlignment="1">
      <alignment horizontal="center" vertical="center" wrapText="1"/>
    </xf>
    <xf numFmtId="43" fontId="23" fillId="3" borderId="0" xfId="2" applyFont="1" applyFill="1" applyBorder="1" applyAlignment="1"/>
    <xf numFmtId="164" fontId="8" fillId="3" borderId="20" xfId="0" applyNumberFormat="1" applyFont="1" applyFill="1" applyBorder="1" applyAlignment="1" applyProtection="1">
      <alignment horizontal="center" vertical="center" wrapText="1"/>
      <protection locked="0"/>
    </xf>
    <xf numFmtId="164" fontId="14" fillId="3" borderId="8" xfId="0" applyNumberFormat="1" applyFont="1" applyFill="1" applyBorder="1" applyAlignment="1" applyProtection="1">
      <alignment horizontal="center" vertical="center" wrapText="1"/>
      <protection locked="0"/>
    </xf>
    <xf numFmtId="164" fontId="14" fillId="3" borderId="6" xfId="0" applyNumberFormat="1" applyFont="1" applyFill="1" applyBorder="1" applyAlignment="1" applyProtection="1">
      <alignment horizontal="center" vertical="center" wrapText="1"/>
      <protection locked="0"/>
    </xf>
    <xf numFmtId="0" fontId="8" fillId="3" borderId="22" xfId="0" applyFont="1" applyFill="1" applyBorder="1" applyAlignment="1" applyProtection="1">
      <alignment vertical="center" wrapText="1"/>
      <protection locked="0"/>
    </xf>
    <xf numFmtId="0" fontId="8" fillId="3" borderId="49" xfId="0" applyFont="1" applyFill="1" applyBorder="1" applyAlignment="1" applyProtection="1">
      <alignment vertical="center" wrapText="1"/>
      <protection locked="0"/>
    </xf>
    <xf numFmtId="164" fontId="24" fillId="3" borderId="6" xfId="0" applyNumberFormat="1" applyFont="1" applyFill="1" applyBorder="1" applyAlignment="1" applyProtection="1">
      <alignment horizontal="center" vertical="center" wrapText="1"/>
      <protection locked="0"/>
    </xf>
    <xf numFmtId="164" fontId="24" fillId="3" borderId="8" xfId="0" applyNumberFormat="1" applyFont="1" applyFill="1" applyBorder="1" applyAlignment="1" applyProtection="1">
      <alignment horizontal="center" vertical="center" wrapText="1"/>
      <protection locked="0"/>
    </xf>
    <xf numFmtId="0" fontId="13" fillId="4" borderId="7" xfId="0" applyFont="1" applyFill="1" applyBorder="1" applyAlignment="1">
      <alignment horizontal="center" vertical="center" textRotation="90" wrapText="1"/>
    </xf>
    <xf numFmtId="167" fontId="22" fillId="3" borderId="8" xfId="0" applyNumberFormat="1" applyFont="1" applyFill="1" applyBorder="1" applyAlignment="1" applyProtection="1">
      <alignment horizontal="center" vertical="center" wrapText="1"/>
      <protection locked="0"/>
    </xf>
    <xf numFmtId="167" fontId="22" fillId="3" borderId="6" xfId="0" quotePrefix="1" applyNumberFormat="1" applyFont="1" applyFill="1" applyBorder="1" applyAlignment="1" applyProtection="1">
      <alignment horizontal="center" vertical="center" wrapText="1"/>
      <protection locked="0"/>
    </xf>
    <xf numFmtId="167" fontId="25" fillId="3" borderId="6" xfId="0" applyNumberFormat="1" applyFont="1" applyFill="1" applyBorder="1" applyAlignment="1" applyProtection="1">
      <alignment horizontal="center" vertical="center" wrapText="1"/>
      <protection locked="0"/>
    </xf>
    <xf numFmtId="164" fontId="8" fillId="3" borderId="6" xfId="0" quotePrefix="1" applyNumberFormat="1" applyFont="1" applyFill="1" applyBorder="1" applyAlignment="1" applyProtection="1">
      <alignment horizontal="center" vertical="center" wrapText="1"/>
      <protection locked="0"/>
    </xf>
    <xf numFmtId="164" fontId="21" fillId="3" borderId="6" xfId="0" applyNumberFormat="1" applyFont="1" applyFill="1" applyBorder="1" applyAlignment="1" applyProtection="1">
      <alignment horizontal="center" vertical="center" wrapText="1"/>
      <protection locked="0"/>
    </xf>
    <xf numFmtId="164" fontId="25" fillId="3" borderId="6" xfId="0" applyNumberFormat="1" applyFont="1" applyFill="1" applyBorder="1" applyAlignment="1" applyProtection="1">
      <alignment horizontal="center" vertical="center" wrapText="1"/>
      <protection locked="0"/>
    </xf>
    <xf numFmtId="164" fontId="25" fillId="3" borderId="41" xfId="0" applyNumberFormat="1" applyFont="1" applyFill="1" applyBorder="1" applyAlignment="1" applyProtection="1">
      <alignment horizontal="center" vertical="center" wrapText="1"/>
      <protection locked="0"/>
    </xf>
    <xf numFmtId="0" fontId="21" fillId="3" borderId="17" xfId="0" applyFont="1" applyFill="1" applyBorder="1" applyAlignment="1">
      <alignment wrapText="1"/>
    </xf>
    <xf numFmtId="0" fontId="21" fillId="0" borderId="17" xfId="0" applyFont="1" applyBorder="1" applyAlignment="1">
      <alignment wrapText="1"/>
    </xf>
    <xf numFmtId="0" fontId="0" fillId="0" borderId="17" xfId="0" applyBorder="1" applyAlignment="1">
      <alignment wrapText="1"/>
    </xf>
    <xf numFmtId="4" fontId="9" fillId="2" borderId="1" xfId="0" applyNumberFormat="1" applyFont="1" applyFill="1" applyBorder="1" applyAlignment="1">
      <alignment horizontal="center" vertical="center" wrapText="1"/>
    </xf>
    <xf numFmtId="4" fontId="9" fillId="2" borderId="39" xfId="0" applyNumberFormat="1" applyFont="1" applyFill="1" applyBorder="1" applyAlignment="1">
      <alignment horizontal="center" vertical="center" wrapText="1"/>
    </xf>
    <xf numFmtId="0" fontId="8" fillId="3" borderId="37" xfId="0" applyFont="1" applyFill="1" applyBorder="1" applyAlignment="1">
      <alignment horizontal="left" vertical="center" wrapText="1"/>
    </xf>
    <xf numFmtId="0" fontId="3" fillId="0" borderId="38" xfId="0" applyFont="1" applyBorder="1" applyAlignment="1">
      <alignment horizontal="left" vertical="center" wrapText="1"/>
    </xf>
    <xf numFmtId="0" fontId="3" fillId="0" borderId="21" xfId="0" applyFont="1" applyBorder="1" applyAlignment="1">
      <alignment horizontal="left" vertical="center" wrapText="1"/>
    </xf>
    <xf numFmtId="0" fontId="3" fillId="2" borderId="28" xfId="0" applyFont="1" applyFill="1" applyBorder="1" applyAlignment="1">
      <alignment horizontal="center" vertical="center" wrapText="1"/>
    </xf>
    <xf numFmtId="0" fontId="0" fillId="0" borderId="29" xfId="0" applyBorder="1" applyAlignment="1"/>
    <xf numFmtId="0" fontId="0" fillId="0" borderId="32" xfId="0" applyBorder="1" applyAlignment="1"/>
    <xf numFmtId="0" fontId="0" fillId="0" borderId="33" xfId="0" applyBorder="1" applyAlignment="1"/>
    <xf numFmtId="0" fontId="11" fillId="3" borderId="0" xfId="0" applyFont="1" applyFill="1" applyAlignment="1">
      <alignment horizontal="center" vertical="center" wrapText="1"/>
    </xf>
    <xf numFmtId="0" fontId="9" fillId="2" borderId="1" xfId="0" applyFont="1" applyFill="1" applyBorder="1" applyAlignment="1">
      <alignment vertical="center" wrapText="1"/>
    </xf>
    <xf numFmtId="0" fontId="9" fillId="2" borderId="2" xfId="0" applyFont="1" applyFill="1" applyBorder="1" applyAlignment="1">
      <alignment vertical="center" wrapText="1"/>
    </xf>
    <xf numFmtId="0" fontId="9" fillId="2" borderId="11" xfId="0" applyFont="1" applyFill="1" applyBorder="1" applyAlignment="1">
      <alignment vertical="center" wrapText="1"/>
    </xf>
    <xf numFmtId="0" fontId="9" fillId="2" borderId="5" xfId="0" applyFont="1" applyFill="1" applyBorder="1" applyAlignment="1">
      <alignment vertical="center" wrapText="1"/>
    </xf>
    <xf numFmtId="4" fontId="9" fillId="2" borderId="4" xfId="0" applyNumberFormat="1" applyFont="1" applyFill="1" applyBorder="1" applyAlignment="1">
      <alignment horizontal="center" vertical="center" wrapText="1"/>
    </xf>
    <xf numFmtId="4" fontId="9" fillId="2" borderId="25" xfId="0" applyNumberFormat="1" applyFont="1" applyFill="1" applyBorder="1" applyAlignment="1">
      <alignment horizontal="center" vertical="center" wrapText="1"/>
    </xf>
    <xf numFmtId="164" fontId="3" fillId="2" borderId="4" xfId="0" applyNumberFormat="1" applyFont="1" applyFill="1" applyBorder="1" applyAlignment="1">
      <alignment horizontal="center" vertical="center" wrapText="1"/>
    </xf>
    <xf numFmtId="164" fontId="3" fillId="2" borderId="25" xfId="0" applyNumberFormat="1" applyFont="1" applyFill="1" applyBorder="1" applyAlignment="1">
      <alignment horizontal="center" vertical="center" wrapText="1"/>
    </xf>
    <xf numFmtId="0" fontId="8" fillId="3" borderId="0" xfId="0" applyFont="1" applyFill="1" applyBorder="1" applyAlignment="1" applyProtection="1">
      <alignment vertical="center" wrapText="1"/>
      <protection locked="0"/>
    </xf>
    <xf numFmtId="0" fontId="0" fillId="0" borderId="0" xfId="0"/>
    <xf numFmtId="0" fontId="0" fillId="0" borderId="44" xfId="0" applyBorder="1"/>
    <xf numFmtId="0" fontId="8" fillId="3" borderId="34" xfId="0" applyFont="1" applyFill="1" applyBorder="1" applyAlignment="1">
      <alignment horizontal="left" vertical="center" wrapText="1"/>
    </xf>
    <xf numFmtId="0" fontId="3" fillId="0" borderId="35" xfId="0" applyFont="1" applyBorder="1" applyAlignment="1">
      <alignment vertical="center" wrapText="1"/>
    </xf>
    <xf numFmtId="0" fontId="8" fillId="3" borderId="28" xfId="0" applyFont="1" applyFill="1" applyBorder="1" applyAlignment="1">
      <alignment horizontal="left" vertical="center" wrapText="1"/>
    </xf>
    <xf numFmtId="0" fontId="3" fillId="0" borderId="29" xfId="0" applyFont="1" applyBorder="1" applyAlignment="1">
      <alignment vertical="center" wrapText="1"/>
    </xf>
    <xf numFmtId="0" fontId="3" fillId="0" borderId="30" xfId="0" applyFont="1" applyBorder="1" applyAlignment="1">
      <alignment vertical="center" wrapText="1"/>
    </xf>
    <xf numFmtId="0" fontId="3" fillId="0" borderId="31" xfId="0" applyFont="1" applyBorder="1" applyAlignment="1">
      <alignment vertical="center" wrapText="1"/>
    </xf>
    <xf numFmtId="0" fontId="8" fillId="3" borderId="45" xfId="0" applyFont="1" applyFill="1" applyBorder="1" applyAlignment="1">
      <alignment horizontal="left" vertical="center" wrapText="1"/>
    </xf>
    <xf numFmtId="0" fontId="8" fillId="3" borderId="46" xfId="0" applyFont="1" applyFill="1" applyBorder="1" applyAlignment="1">
      <alignment horizontal="left" vertical="center" wrapText="1"/>
    </xf>
    <xf numFmtId="0" fontId="3" fillId="0" borderId="46" xfId="0" applyFont="1" applyBorder="1" applyAlignment="1">
      <alignment horizontal="left" vertical="center" wrapText="1"/>
    </xf>
    <xf numFmtId="0" fontId="0" fillId="0" borderId="46" xfId="0" applyBorder="1" applyAlignment="1">
      <alignment horizontal="left" vertical="center" wrapText="1"/>
    </xf>
    <xf numFmtId="0" fontId="0" fillId="0" borderId="47" xfId="0" applyBorder="1" applyAlignment="1">
      <alignment horizontal="left" vertical="center" wrapText="1"/>
    </xf>
    <xf numFmtId="0" fontId="13" fillId="4" borderId="7" xfId="0" applyFont="1" applyFill="1" applyBorder="1" applyAlignment="1">
      <alignment horizontal="center" vertical="center" textRotation="90" wrapText="1"/>
    </xf>
    <xf numFmtId="0" fontId="13" fillId="4" borderId="10" xfId="0" applyFont="1" applyFill="1" applyBorder="1" applyAlignment="1">
      <alignment horizontal="center" vertical="center" textRotation="90" wrapText="1"/>
    </xf>
    <xf numFmtId="0" fontId="13" fillId="4" borderId="40" xfId="0" applyFont="1" applyFill="1" applyBorder="1" applyAlignment="1">
      <alignment horizontal="center" vertical="center" textRotation="90" wrapText="1"/>
    </xf>
    <xf numFmtId="0" fontId="12" fillId="3" borderId="34" xfId="0" applyFont="1" applyFill="1" applyBorder="1" applyAlignment="1" applyProtection="1">
      <alignment vertical="center" wrapText="1"/>
      <protection locked="0"/>
    </xf>
    <xf numFmtId="0" fontId="3" fillId="3" borderId="48" xfId="0" applyFont="1" applyFill="1" applyBorder="1" applyAlignment="1" applyProtection="1">
      <alignment vertical="center" wrapText="1"/>
      <protection locked="0"/>
    </xf>
    <xf numFmtId="0" fontId="3" fillId="3" borderId="43" xfId="0" applyFont="1" applyFill="1" applyBorder="1" applyAlignment="1" applyProtection="1">
      <alignment vertical="center" wrapText="1"/>
      <protection locked="0"/>
    </xf>
    <xf numFmtId="0" fontId="3" fillId="3" borderId="29" xfId="0" applyFont="1" applyFill="1" applyBorder="1" applyAlignment="1" applyProtection="1">
      <alignment vertical="center" wrapText="1"/>
      <protection locked="0"/>
    </xf>
    <xf numFmtId="4" fontId="13" fillId="4" borderId="19" xfId="0" applyNumberFormat="1" applyFont="1" applyFill="1" applyBorder="1" applyAlignment="1">
      <alignment horizontal="center" vertical="center" textRotation="90" wrapText="1"/>
    </xf>
    <xf numFmtId="0" fontId="13" fillId="4" borderId="19" xfId="0" applyFont="1" applyFill="1" applyBorder="1" applyAlignment="1">
      <alignment horizontal="center" vertical="center" textRotation="90" wrapText="1"/>
    </xf>
    <xf numFmtId="0" fontId="19" fillId="3" borderId="28" xfId="0" applyFont="1" applyFill="1" applyBorder="1" applyAlignment="1">
      <alignment horizontal="left" vertical="center" wrapText="1"/>
    </xf>
    <xf numFmtId="0" fontId="20" fillId="0" borderId="29" xfId="0" applyFont="1" applyBorder="1" applyAlignment="1">
      <alignment vertical="center" wrapText="1"/>
    </xf>
    <xf numFmtId="0" fontId="20" fillId="0" borderId="30" xfId="0" applyFont="1" applyBorder="1" applyAlignment="1">
      <alignment vertical="center" wrapText="1"/>
    </xf>
    <xf numFmtId="0" fontId="20" fillId="0" borderId="31" xfId="0" applyFont="1" applyBorder="1" applyAlignment="1">
      <alignment vertical="center" wrapText="1"/>
    </xf>
    <xf numFmtId="0" fontId="20" fillId="0" borderId="32" xfId="0" applyFont="1" applyBorder="1" applyAlignment="1">
      <alignment vertical="center" wrapText="1"/>
    </xf>
    <xf numFmtId="0" fontId="20" fillId="0" borderId="33" xfId="0" applyFont="1" applyBorder="1" applyAlignment="1">
      <alignment vertical="center" wrapText="1"/>
    </xf>
    <xf numFmtId="0" fontId="12" fillId="3" borderId="23" xfId="0" applyFont="1" applyFill="1" applyBorder="1" applyAlignment="1" applyProtection="1">
      <alignment vertical="center" wrapText="1"/>
      <protection locked="0"/>
    </xf>
    <xf numFmtId="0" fontId="0" fillId="0" borderId="23" xfId="0" applyBorder="1" applyAlignment="1">
      <alignment vertical="center" wrapText="1"/>
    </xf>
    <xf numFmtId="0" fontId="0" fillId="0" borderId="24" xfId="0" applyBorder="1" applyAlignment="1">
      <alignment vertical="center" wrapText="1"/>
    </xf>
    <xf numFmtId="164" fontId="22" fillId="3" borderId="8" xfId="0" quotePrefix="1" applyNumberFormat="1" applyFont="1" applyFill="1" applyBorder="1" applyAlignment="1" applyProtection="1">
      <alignment horizontal="center" vertical="center" wrapText="1"/>
      <protection locked="0"/>
    </xf>
    <xf numFmtId="164" fontId="22" fillId="3" borderId="20" xfId="0" applyNumberFormat="1" applyFont="1" applyFill="1" applyBorder="1" applyAlignment="1" applyProtection="1">
      <alignment horizontal="center" vertical="center" wrapText="1"/>
      <protection locked="0"/>
    </xf>
    <xf numFmtId="164" fontId="22" fillId="3" borderId="6" xfId="0" quotePrefix="1" applyNumberFormat="1" applyFont="1" applyFill="1" applyBorder="1" applyAlignment="1" applyProtection="1">
      <alignment horizontal="center" vertical="center" wrapText="1"/>
      <protection locked="0"/>
    </xf>
  </cellXfs>
  <cellStyles count="3">
    <cellStyle name="Hipervínculo" xfId="1" builtinId="8"/>
    <cellStyle name="Millares" xfId="2" builtinId="3"/>
    <cellStyle name="Normal" xfId="0" builtinId="0"/>
  </cellStyles>
  <dxfs count="0"/>
  <tableStyles count="0" defaultTableStyle="TableStyleMedium9" defaultPivotStyle="PivotStyleLight16"/>
  <colors>
    <mruColors>
      <color rgb="FF0000FF"/>
      <color rgb="FFB9C800"/>
      <color rgb="FF90802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19051</xdr:colOff>
      <xdr:row>0</xdr:row>
      <xdr:rowOff>0</xdr:rowOff>
    </xdr:from>
    <xdr:to>
      <xdr:col>1</xdr:col>
      <xdr:colOff>1736912</xdr:colOff>
      <xdr:row>7</xdr:row>
      <xdr:rowOff>114717</xdr:rowOff>
    </xdr:to>
    <xdr:pic>
      <xdr:nvPicPr>
        <xdr:cNvPr id="2" name="9 Imagen" descr="http://www.lonjasegovia.es/images/sampledata/logo.jpg"/>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400051" y="0"/>
          <a:ext cx="1717861" cy="159389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lonjadesegovia.com/" TargetMode="External"/></Relationships>
</file>

<file path=xl/worksheets/sheet1.xml><?xml version="1.0" encoding="utf-8"?>
<worksheet xmlns="http://schemas.openxmlformats.org/spreadsheetml/2006/main" xmlns:r="http://schemas.openxmlformats.org/officeDocument/2006/relationships">
  <sheetPr>
    <pageSetUpPr fitToPage="1"/>
  </sheetPr>
  <dimension ref="A1:H66"/>
  <sheetViews>
    <sheetView tabSelected="1" zoomScale="85" zoomScaleNormal="85" zoomScalePageLayoutView="85" workbookViewId="0">
      <selection activeCell="B63" sqref="B63:G63"/>
    </sheetView>
  </sheetViews>
  <sheetFormatPr baseColWidth="10" defaultRowHeight="12.75"/>
  <cols>
    <col min="1" max="1" width="5.7109375" style="1" customWidth="1"/>
    <col min="2" max="2" width="45.42578125" style="1" customWidth="1"/>
    <col min="3" max="3" width="13.85546875" style="7" customWidth="1"/>
    <col min="4" max="4" width="13.85546875" style="11" customWidth="1"/>
    <col min="5" max="5" width="13.85546875" style="7" customWidth="1"/>
    <col min="6" max="6" width="11.5703125" style="6" customWidth="1"/>
    <col min="7" max="7" width="29.5703125" style="2" customWidth="1"/>
    <col min="8" max="16384" width="11.42578125" style="1"/>
  </cols>
  <sheetData>
    <row r="1" spans="1:7" ht="12.75" customHeight="1">
      <c r="C1" s="90" t="s">
        <v>51</v>
      </c>
      <c r="D1" s="90"/>
      <c r="E1" s="90"/>
      <c r="F1" s="90"/>
    </row>
    <row r="2" spans="1:7" ht="12.75" customHeight="1">
      <c r="C2" s="90"/>
      <c r="D2" s="90"/>
      <c r="E2" s="90"/>
      <c r="F2" s="90"/>
    </row>
    <row r="3" spans="1:7" ht="12.75" customHeight="1">
      <c r="C3" s="90"/>
      <c r="D3" s="90"/>
      <c r="E3" s="90"/>
      <c r="F3" s="90"/>
    </row>
    <row r="4" spans="1:7" ht="12.75" customHeight="1">
      <c r="C4" s="90"/>
      <c r="D4" s="90"/>
      <c r="E4" s="90"/>
      <c r="F4" s="90"/>
    </row>
    <row r="5" spans="1:7" ht="18.75" customHeight="1">
      <c r="C5" s="90"/>
      <c r="D5" s="90"/>
      <c r="E5" s="90"/>
      <c r="F5" s="90"/>
      <c r="G5" s="3"/>
    </row>
    <row r="6" spans="1:7" ht="12.75" customHeight="1">
      <c r="C6" s="90"/>
      <c r="D6" s="90"/>
      <c r="E6" s="90"/>
      <c r="F6" s="90"/>
    </row>
    <row r="7" spans="1:7" ht="36" customHeight="1">
      <c r="B7" s="4"/>
      <c r="C7" s="90"/>
      <c r="D7" s="90"/>
      <c r="E7" s="90"/>
      <c r="F7" s="90"/>
      <c r="G7" s="23" t="s">
        <v>72</v>
      </c>
    </row>
    <row r="8" spans="1:7" ht="27" customHeight="1">
      <c r="B8" s="35" t="s">
        <v>53</v>
      </c>
      <c r="C8" s="90"/>
      <c r="D8" s="90"/>
      <c r="E8" s="90"/>
      <c r="F8" s="90"/>
      <c r="G8" s="24"/>
    </row>
    <row r="9" spans="1:7" ht="2.25" customHeight="1" thickBot="1">
      <c r="C9" s="5"/>
      <c r="D9" s="10"/>
      <c r="E9" s="5"/>
      <c r="F9" s="37"/>
      <c r="G9" s="38"/>
    </row>
    <row r="10" spans="1:7" s="8" customFormat="1" ht="14.25" customHeight="1">
      <c r="A10" s="91"/>
      <c r="B10" s="92"/>
      <c r="C10" s="95" t="s">
        <v>0</v>
      </c>
      <c r="D10" s="97" t="s">
        <v>1</v>
      </c>
      <c r="E10" s="81" t="s">
        <v>2</v>
      </c>
      <c r="F10" s="86" t="s">
        <v>3</v>
      </c>
      <c r="G10" s="87"/>
    </row>
    <row r="11" spans="1:7" s="8" customFormat="1" ht="23.25" customHeight="1" thickBot="1">
      <c r="A11" s="93"/>
      <c r="B11" s="94"/>
      <c r="C11" s="96"/>
      <c r="D11" s="98"/>
      <c r="E11" s="82"/>
      <c r="F11" s="88"/>
      <c r="G11" s="89"/>
    </row>
    <row r="12" spans="1:7" s="8" customFormat="1" ht="18" customHeight="1" thickTop="1">
      <c r="A12" s="113" t="s">
        <v>4</v>
      </c>
      <c r="B12" s="41" t="s">
        <v>5</v>
      </c>
      <c r="C12" s="42">
        <v>1.1519999999999999</v>
      </c>
      <c r="D12" s="71">
        <v>0</v>
      </c>
      <c r="E12" s="43">
        <f>D12+C12</f>
        <v>1.1519999999999999</v>
      </c>
      <c r="F12" s="122" t="s">
        <v>11</v>
      </c>
      <c r="G12" s="123"/>
    </row>
    <row r="13" spans="1:7" s="8" customFormat="1" ht="18" customHeight="1">
      <c r="A13" s="114"/>
      <c r="B13" s="44" t="s">
        <v>6</v>
      </c>
      <c r="C13" s="45">
        <v>1.1419999999999999</v>
      </c>
      <c r="D13" s="72">
        <v>0</v>
      </c>
      <c r="E13" s="46">
        <f>C13+D13</f>
        <v>1.1419999999999999</v>
      </c>
      <c r="F13" s="124"/>
      <c r="G13" s="125"/>
    </row>
    <row r="14" spans="1:7" s="8" customFormat="1" ht="18" customHeight="1">
      <c r="A14" s="114"/>
      <c r="B14" s="44" t="s">
        <v>63</v>
      </c>
      <c r="C14" s="45">
        <v>1.335</v>
      </c>
      <c r="D14" s="73">
        <v>0</v>
      </c>
      <c r="E14" s="46">
        <f t="shared" ref="E14:E21" si="0">C14+D14</f>
        <v>1.335</v>
      </c>
      <c r="F14" s="124"/>
      <c r="G14" s="125"/>
    </row>
    <row r="15" spans="1:7" s="8" customFormat="1" ht="18" customHeight="1">
      <c r="A15" s="114"/>
      <c r="B15" s="44" t="s">
        <v>10</v>
      </c>
      <c r="C15" s="47">
        <v>1.86</v>
      </c>
      <c r="D15" s="48">
        <v>0</v>
      </c>
      <c r="E15" s="49">
        <f t="shared" si="0"/>
        <v>1.86</v>
      </c>
      <c r="F15" s="124"/>
      <c r="G15" s="125"/>
    </row>
    <row r="16" spans="1:7" s="8" customFormat="1" ht="18" customHeight="1">
      <c r="A16" s="114"/>
      <c r="B16" s="44" t="s">
        <v>7</v>
      </c>
      <c r="C16" s="45">
        <v>0.45500000000000002</v>
      </c>
      <c r="D16" s="73">
        <v>0</v>
      </c>
      <c r="E16" s="50">
        <f t="shared" si="0"/>
        <v>0.45500000000000002</v>
      </c>
      <c r="F16" s="124"/>
      <c r="G16" s="125"/>
    </row>
    <row r="17" spans="1:8" s="8" customFormat="1" ht="18" customHeight="1" thickBot="1">
      <c r="A17" s="114"/>
      <c r="B17" s="44" t="s">
        <v>8</v>
      </c>
      <c r="C17" s="45">
        <v>0.35499999999999998</v>
      </c>
      <c r="D17" s="73">
        <v>0</v>
      </c>
      <c r="E17" s="50">
        <f>D17+C17</f>
        <v>0.35499999999999998</v>
      </c>
      <c r="F17" s="126"/>
      <c r="G17" s="127"/>
    </row>
    <row r="18" spans="1:8" s="8" customFormat="1" ht="18" customHeight="1" thickBot="1">
      <c r="A18" s="114"/>
      <c r="B18" s="44" t="s">
        <v>9</v>
      </c>
      <c r="C18" s="47">
        <v>1.38</v>
      </c>
      <c r="D18" s="48">
        <v>0</v>
      </c>
      <c r="E18" s="49">
        <f t="shared" si="0"/>
        <v>1.38</v>
      </c>
      <c r="F18" s="102" t="s">
        <v>12</v>
      </c>
      <c r="G18" s="103"/>
    </row>
    <row r="19" spans="1:8" s="8" customFormat="1" ht="18">
      <c r="A19" s="114"/>
      <c r="B19" s="44" t="s">
        <v>59</v>
      </c>
      <c r="C19" s="47">
        <v>33</v>
      </c>
      <c r="D19" s="75">
        <v>0</v>
      </c>
      <c r="E19" s="49">
        <f t="shared" si="0"/>
        <v>33</v>
      </c>
      <c r="F19" s="104" t="s">
        <v>13</v>
      </c>
      <c r="G19" s="105"/>
    </row>
    <row r="20" spans="1:8" s="8" customFormat="1" ht="33.75" customHeight="1">
      <c r="A20" s="114"/>
      <c r="B20" s="44" t="s">
        <v>38</v>
      </c>
      <c r="C20" s="47">
        <v>38</v>
      </c>
      <c r="D20" s="76">
        <v>0</v>
      </c>
      <c r="E20" s="49">
        <f t="shared" si="0"/>
        <v>38</v>
      </c>
      <c r="F20" s="106"/>
      <c r="G20" s="107"/>
    </row>
    <row r="21" spans="1:8" s="8" customFormat="1" ht="27" customHeight="1" thickBot="1">
      <c r="A21" s="115"/>
      <c r="B21" s="44" t="s">
        <v>64</v>
      </c>
      <c r="C21" s="51">
        <v>32</v>
      </c>
      <c r="D21" s="77">
        <v>0</v>
      </c>
      <c r="E21" s="52">
        <f t="shared" si="0"/>
        <v>32</v>
      </c>
      <c r="F21" s="106"/>
      <c r="G21" s="107"/>
    </row>
    <row r="22" spans="1:8" s="8" customFormat="1" ht="80.25" customHeight="1" thickBot="1">
      <c r="A22" s="116"/>
      <c r="B22" s="117"/>
      <c r="C22" s="118"/>
      <c r="D22" s="118"/>
      <c r="E22" s="118"/>
      <c r="F22" s="118"/>
      <c r="G22" s="119"/>
      <c r="H22" s="9"/>
    </row>
    <row r="23" spans="1:8" s="8" customFormat="1" ht="18" customHeight="1">
      <c r="A23" s="120" t="s">
        <v>52</v>
      </c>
      <c r="B23" s="31" t="s">
        <v>58</v>
      </c>
      <c r="C23" s="32">
        <v>2.2799999999999998</v>
      </c>
      <c r="D23" s="63">
        <v>0</v>
      </c>
      <c r="E23" s="32">
        <f>C23+D23</f>
        <v>2.2799999999999998</v>
      </c>
      <c r="F23" s="39">
        <f t="shared" ref="F23:F40" si="1">E23*166.386</f>
        <v>379.36007999999998</v>
      </c>
      <c r="G23" s="108" t="s">
        <v>14</v>
      </c>
      <c r="H23" s="9"/>
    </row>
    <row r="24" spans="1:8" s="8" customFormat="1" ht="18" customHeight="1">
      <c r="A24" s="120"/>
      <c r="B24" s="31" t="s">
        <v>56</v>
      </c>
      <c r="C24" s="32">
        <v>2.25</v>
      </c>
      <c r="D24" s="63">
        <v>0</v>
      </c>
      <c r="E24" s="32">
        <f>C24+D24</f>
        <v>2.25</v>
      </c>
      <c r="F24" s="39">
        <f>E24*166</f>
        <v>373.5</v>
      </c>
      <c r="G24" s="109"/>
      <c r="H24" s="9"/>
    </row>
    <row r="25" spans="1:8" s="8" customFormat="1" ht="18" customHeight="1">
      <c r="A25" s="114"/>
      <c r="B25" s="15" t="s">
        <v>57</v>
      </c>
      <c r="C25" s="16">
        <v>2.16</v>
      </c>
      <c r="D25" s="33">
        <v>0</v>
      </c>
      <c r="E25" s="16">
        <f>C25+D25</f>
        <v>2.16</v>
      </c>
      <c r="F25" s="40">
        <f>E25*166.386</f>
        <v>359.39375999999999</v>
      </c>
      <c r="G25" s="110"/>
      <c r="H25" s="9"/>
    </row>
    <row r="26" spans="1:8" s="8" customFormat="1" ht="18" customHeight="1">
      <c r="A26" s="114"/>
      <c r="B26" s="15" t="s">
        <v>15</v>
      </c>
      <c r="C26" s="16">
        <v>3.84</v>
      </c>
      <c r="D26" s="33">
        <v>0</v>
      </c>
      <c r="E26" s="16">
        <f>C26+D26</f>
        <v>3.84</v>
      </c>
      <c r="F26" s="40">
        <f t="shared" si="1"/>
        <v>638.92223999999999</v>
      </c>
      <c r="G26" s="110"/>
      <c r="H26" s="9"/>
    </row>
    <row r="27" spans="1:8" s="8" customFormat="1" ht="18" customHeight="1">
      <c r="A27" s="114"/>
      <c r="B27" s="15" t="s">
        <v>16</v>
      </c>
      <c r="C27" s="16">
        <v>3.69</v>
      </c>
      <c r="D27" s="33">
        <v>0</v>
      </c>
      <c r="E27" s="16">
        <f t="shared" ref="E27:E40" si="2">C27+D27</f>
        <v>3.69</v>
      </c>
      <c r="F27" s="40">
        <f t="shared" si="1"/>
        <v>613.96433999999999</v>
      </c>
      <c r="G27" s="110"/>
      <c r="H27" s="9"/>
    </row>
    <row r="28" spans="1:8" s="8" customFormat="1" ht="18" customHeight="1">
      <c r="A28" s="114"/>
      <c r="B28" s="15" t="s">
        <v>17</v>
      </c>
      <c r="C28" s="16">
        <v>3.44</v>
      </c>
      <c r="D28" s="33">
        <v>0</v>
      </c>
      <c r="E28" s="16">
        <f t="shared" si="2"/>
        <v>3.44</v>
      </c>
      <c r="F28" s="40">
        <f t="shared" si="1"/>
        <v>572.36784</v>
      </c>
      <c r="G28" s="110"/>
      <c r="H28" s="9"/>
    </row>
    <row r="29" spans="1:8" s="8" customFormat="1" ht="18" customHeight="1">
      <c r="A29" s="114"/>
      <c r="B29" s="15" t="s">
        <v>18</v>
      </c>
      <c r="C29" s="16">
        <v>3.81</v>
      </c>
      <c r="D29" s="33">
        <v>0</v>
      </c>
      <c r="E29" s="16">
        <f t="shared" si="2"/>
        <v>3.81</v>
      </c>
      <c r="F29" s="40">
        <f t="shared" si="1"/>
        <v>633.93065999999999</v>
      </c>
      <c r="G29" s="110"/>
      <c r="H29" s="9"/>
    </row>
    <row r="30" spans="1:8" s="8" customFormat="1" ht="18" customHeight="1">
      <c r="A30" s="114"/>
      <c r="B30" s="15" t="s">
        <v>19</v>
      </c>
      <c r="C30" s="16">
        <v>3.62</v>
      </c>
      <c r="D30" s="33">
        <v>0</v>
      </c>
      <c r="E30" s="16">
        <f t="shared" si="2"/>
        <v>3.62</v>
      </c>
      <c r="F30" s="40">
        <f t="shared" si="1"/>
        <v>602.31732</v>
      </c>
      <c r="G30" s="110"/>
      <c r="H30" s="9"/>
    </row>
    <row r="31" spans="1:8" s="8" customFormat="1" ht="18" customHeight="1">
      <c r="A31" s="114"/>
      <c r="B31" s="15" t="s">
        <v>20</v>
      </c>
      <c r="C31" s="16">
        <v>3.44</v>
      </c>
      <c r="D31" s="33">
        <v>0</v>
      </c>
      <c r="E31" s="16">
        <f t="shared" si="2"/>
        <v>3.44</v>
      </c>
      <c r="F31" s="40">
        <f t="shared" si="1"/>
        <v>572.36784</v>
      </c>
      <c r="G31" s="110"/>
      <c r="H31" s="9"/>
    </row>
    <row r="32" spans="1:8" s="8" customFormat="1" ht="18" customHeight="1">
      <c r="A32" s="114"/>
      <c r="B32" s="15" t="s">
        <v>21</v>
      </c>
      <c r="C32" s="16">
        <v>3.28</v>
      </c>
      <c r="D32" s="68">
        <v>0</v>
      </c>
      <c r="E32" s="16">
        <f t="shared" si="2"/>
        <v>3.28</v>
      </c>
      <c r="F32" s="40">
        <f t="shared" si="1"/>
        <v>545.74608000000001</v>
      </c>
      <c r="G32" s="110"/>
      <c r="H32" s="9"/>
    </row>
    <row r="33" spans="1:8" s="8" customFormat="1" ht="18" customHeight="1">
      <c r="A33" s="114"/>
      <c r="B33" s="15" t="s">
        <v>22</v>
      </c>
      <c r="C33" s="16">
        <v>2.61</v>
      </c>
      <c r="D33" s="68">
        <v>0</v>
      </c>
      <c r="E33" s="16">
        <f t="shared" si="2"/>
        <v>2.61</v>
      </c>
      <c r="F33" s="40">
        <f t="shared" si="1"/>
        <v>434.26745999999997</v>
      </c>
      <c r="G33" s="110"/>
      <c r="H33" s="9"/>
    </row>
    <row r="34" spans="1:8" s="8" customFormat="1" ht="18" customHeight="1">
      <c r="A34" s="114"/>
      <c r="B34" s="15" t="s">
        <v>23</v>
      </c>
      <c r="C34" s="16">
        <v>2.1</v>
      </c>
      <c r="D34" s="68">
        <v>0</v>
      </c>
      <c r="E34" s="16">
        <f t="shared" si="2"/>
        <v>2.1</v>
      </c>
      <c r="F34" s="40">
        <f t="shared" si="1"/>
        <v>349.41059999999999</v>
      </c>
      <c r="G34" s="110"/>
      <c r="H34" s="9"/>
    </row>
    <row r="35" spans="1:8" s="8" customFormat="1" ht="18" customHeight="1">
      <c r="A35" s="114"/>
      <c r="B35" s="15" t="s">
        <v>24</v>
      </c>
      <c r="C35" s="16">
        <v>3.97</v>
      </c>
      <c r="D35" s="33">
        <v>0</v>
      </c>
      <c r="E35" s="16">
        <f t="shared" si="2"/>
        <v>3.97</v>
      </c>
      <c r="F35" s="40">
        <f t="shared" si="1"/>
        <v>660.55241999999998</v>
      </c>
      <c r="G35" s="110"/>
      <c r="H35" s="9"/>
    </row>
    <row r="36" spans="1:8" s="8" customFormat="1" ht="18" customHeight="1">
      <c r="A36" s="114"/>
      <c r="B36" s="15" t="s">
        <v>25</v>
      </c>
      <c r="C36" s="16">
        <v>3.88</v>
      </c>
      <c r="D36" s="74">
        <v>0</v>
      </c>
      <c r="E36" s="16">
        <f t="shared" si="2"/>
        <v>3.88</v>
      </c>
      <c r="F36" s="40">
        <f t="shared" si="1"/>
        <v>645.57767999999999</v>
      </c>
      <c r="G36" s="110"/>
      <c r="H36" s="9"/>
    </row>
    <row r="37" spans="1:8" s="8" customFormat="1" ht="18" customHeight="1">
      <c r="A37" s="114"/>
      <c r="B37" s="15" t="s">
        <v>26</v>
      </c>
      <c r="C37" s="16">
        <v>3.68</v>
      </c>
      <c r="D37" s="33">
        <v>0</v>
      </c>
      <c r="E37" s="16">
        <f t="shared" si="2"/>
        <v>3.68</v>
      </c>
      <c r="F37" s="40">
        <f t="shared" si="1"/>
        <v>612.30047999999999</v>
      </c>
      <c r="G37" s="110"/>
      <c r="H37" s="9"/>
    </row>
    <row r="38" spans="1:8" s="8" customFormat="1" ht="18" customHeight="1">
      <c r="A38" s="114"/>
      <c r="B38" s="15" t="s">
        <v>54</v>
      </c>
      <c r="C38" s="16">
        <v>3.18</v>
      </c>
      <c r="D38" s="33">
        <v>0</v>
      </c>
      <c r="E38" s="16">
        <f t="shared" si="2"/>
        <v>3.18</v>
      </c>
      <c r="F38" s="40">
        <f t="shared" si="1"/>
        <v>529.10748000000001</v>
      </c>
      <c r="G38" s="111"/>
      <c r="H38" s="9"/>
    </row>
    <row r="39" spans="1:8" s="8" customFormat="1" ht="18" customHeight="1">
      <c r="A39" s="114"/>
      <c r="B39" s="15" t="s">
        <v>55</v>
      </c>
      <c r="C39" s="16">
        <v>2.31</v>
      </c>
      <c r="D39" s="33">
        <v>0</v>
      </c>
      <c r="E39" s="16">
        <f t="shared" si="2"/>
        <v>2.31</v>
      </c>
      <c r="F39" s="40">
        <f t="shared" si="1"/>
        <v>384.35165999999998</v>
      </c>
      <c r="G39" s="111"/>
      <c r="H39" s="9"/>
    </row>
    <row r="40" spans="1:8" s="8" customFormat="1" ht="23.25" customHeight="1">
      <c r="A40" s="114"/>
      <c r="B40" s="15" t="s">
        <v>28</v>
      </c>
      <c r="C40" s="16">
        <v>1.85</v>
      </c>
      <c r="D40" s="33">
        <v>0</v>
      </c>
      <c r="E40" s="16">
        <f t="shared" si="2"/>
        <v>1.85</v>
      </c>
      <c r="F40" s="40">
        <f t="shared" si="1"/>
        <v>307.8141</v>
      </c>
      <c r="G40" s="112"/>
      <c r="H40" s="9"/>
    </row>
    <row r="41" spans="1:8" s="8" customFormat="1" ht="144.75" customHeight="1" thickBot="1">
      <c r="A41" s="67" t="s">
        <v>62</v>
      </c>
      <c r="B41" s="99" t="s">
        <v>69</v>
      </c>
      <c r="C41" s="100"/>
      <c r="D41" s="100"/>
      <c r="E41" s="100"/>
      <c r="F41" s="100"/>
      <c r="G41" s="101"/>
      <c r="H41" s="9"/>
    </row>
    <row r="42" spans="1:8" s="8" customFormat="1" ht="21.75" customHeight="1" thickTop="1" thickBot="1">
      <c r="A42" s="17"/>
      <c r="B42" s="18"/>
      <c r="C42" s="18"/>
      <c r="D42" s="19"/>
      <c r="E42" s="20"/>
      <c r="F42" s="22" t="s">
        <v>40</v>
      </c>
      <c r="G42" s="21"/>
      <c r="H42" s="9"/>
    </row>
    <row r="43" spans="1:8" s="8" customFormat="1" ht="18.75" customHeight="1" thickTop="1">
      <c r="A43" s="113" t="s">
        <v>35</v>
      </c>
      <c r="B43" s="41" t="s">
        <v>43</v>
      </c>
      <c r="C43" s="53">
        <v>6.5</v>
      </c>
      <c r="D43" s="131">
        <v>0</v>
      </c>
      <c r="E43" s="53">
        <f>C43+D43</f>
        <v>6.5</v>
      </c>
      <c r="F43" s="54">
        <f>E43*11</f>
        <v>71.5</v>
      </c>
      <c r="G43" s="83" t="s">
        <v>27</v>
      </c>
      <c r="H43" s="9"/>
    </row>
    <row r="44" spans="1:8" s="8" customFormat="1" ht="18.75" customHeight="1">
      <c r="A44" s="121"/>
      <c r="B44" s="55" t="s">
        <v>44</v>
      </c>
      <c r="C44" s="56">
        <v>6.25</v>
      </c>
      <c r="D44" s="132">
        <v>0</v>
      </c>
      <c r="E44" s="56">
        <f>C44+D44</f>
        <v>6.25</v>
      </c>
      <c r="F44" s="57">
        <f>E44*11</f>
        <v>68.75</v>
      </c>
      <c r="G44" s="84"/>
      <c r="H44" s="9"/>
    </row>
    <row r="45" spans="1:8" s="8" customFormat="1" ht="18.75" customHeight="1">
      <c r="A45" s="114"/>
      <c r="B45" s="44" t="s">
        <v>29</v>
      </c>
      <c r="C45" s="47">
        <v>5.95</v>
      </c>
      <c r="D45" s="133">
        <v>0</v>
      </c>
      <c r="E45" s="47">
        <f>C45+D45</f>
        <v>5.95</v>
      </c>
      <c r="F45" s="58">
        <f>E45*11</f>
        <v>65.45</v>
      </c>
      <c r="G45" s="84"/>
      <c r="H45" s="9"/>
    </row>
    <row r="46" spans="1:8" s="8" customFormat="1" ht="18.75" customHeight="1">
      <c r="A46" s="114"/>
      <c r="B46" s="44" t="s">
        <v>45</v>
      </c>
      <c r="C46" s="47">
        <v>5.45</v>
      </c>
      <c r="D46" s="133">
        <v>0</v>
      </c>
      <c r="E46" s="47">
        <f>C46+D46</f>
        <v>5.45</v>
      </c>
      <c r="F46" s="58">
        <f>E46*11</f>
        <v>59.95</v>
      </c>
      <c r="G46" s="84"/>
      <c r="H46" s="9"/>
    </row>
    <row r="47" spans="1:8" s="8" customFormat="1" ht="18.75" customHeight="1">
      <c r="A47" s="114"/>
      <c r="B47" s="44" t="s">
        <v>30</v>
      </c>
      <c r="C47" s="47">
        <v>5.3</v>
      </c>
      <c r="D47" s="48">
        <v>0</v>
      </c>
      <c r="E47" s="47">
        <f>C47+D47</f>
        <v>5.3</v>
      </c>
      <c r="F47" s="58">
        <f>E47*13.5</f>
        <v>71.55</v>
      </c>
      <c r="G47" s="84"/>
      <c r="H47" s="9"/>
    </row>
    <row r="48" spans="1:8" s="8" customFormat="1" ht="18.75" customHeight="1">
      <c r="A48" s="114"/>
      <c r="B48" s="44" t="s">
        <v>31</v>
      </c>
      <c r="C48" s="47">
        <v>4.0999999999999996</v>
      </c>
      <c r="D48" s="48">
        <v>0</v>
      </c>
      <c r="E48" s="47">
        <f>D48+C48</f>
        <v>4.0999999999999996</v>
      </c>
      <c r="F48" s="58">
        <f>E48*17.05</f>
        <v>69.905000000000001</v>
      </c>
      <c r="G48" s="84"/>
      <c r="H48" s="9"/>
    </row>
    <row r="49" spans="1:8" s="8" customFormat="1" ht="18.75" customHeight="1">
      <c r="A49" s="114"/>
      <c r="B49" s="44" t="s">
        <v>32</v>
      </c>
      <c r="C49" s="47">
        <v>3.4</v>
      </c>
      <c r="D49" s="48">
        <v>0</v>
      </c>
      <c r="E49" s="47">
        <f>C49+D49</f>
        <v>3.4</v>
      </c>
      <c r="F49" s="58">
        <f>E49*21.05</f>
        <v>71.570000000000007</v>
      </c>
      <c r="G49" s="84"/>
      <c r="H49" s="9"/>
    </row>
    <row r="50" spans="1:8" s="8" customFormat="1" ht="18.75" customHeight="1">
      <c r="A50" s="114"/>
      <c r="B50" s="44" t="s">
        <v>41</v>
      </c>
      <c r="C50" s="47">
        <v>3.1</v>
      </c>
      <c r="D50" s="48">
        <v>0</v>
      </c>
      <c r="E50" s="47">
        <f>D50+C50</f>
        <v>3.1</v>
      </c>
      <c r="F50" s="58">
        <f>E50*24.25</f>
        <v>75.174999999999997</v>
      </c>
      <c r="G50" s="84"/>
      <c r="H50" s="9"/>
    </row>
    <row r="51" spans="1:8" s="8" customFormat="1" ht="18.75" customHeight="1">
      <c r="A51" s="114"/>
      <c r="B51" s="44" t="s">
        <v>33</v>
      </c>
      <c r="C51" s="47">
        <v>2.95</v>
      </c>
      <c r="D51" s="48">
        <v>0</v>
      </c>
      <c r="E51" s="47">
        <f>C51+D51</f>
        <v>2.95</v>
      </c>
      <c r="F51" s="58">
        <f>E51*26.75</f>
        <v>78.912500000000009</v>
      </c>
      <c r="G51" s="84"/>
      <c r="H51" s="9"/>
    </row>
    <row r="52" spans="1:8" s="8" customFormat="1" ht="18.75" customHeight="1">
      <c r="A52" s="114"/>
      <c r="B52" s="44" t="s">
        <v>34</v>
      </c>
      <c r="C52" s="47">
        <v>2.75</v>
      </c>
      <c r="D52" s="48">
        <v>0</v>
      </c>
      <c r="E52" s="47">
        <f t="shared" ref="E52:E61" si="3">D52+C52</f>
        <v>2.75</v>
      </c>
      <c r="F52" s="58">
        <f>E52*31.05</f>
        <v>85.387500000000003</v>
      </c>
      <c r="G52" s="84"/>
      <c r="H52" s="9"/>
    </row>
    <row r="53" spans="1:8" s="8" customFormat="1" ht="18.75" customHeight="1">
      <c r="A53" s="114"/>
      <c r="B53" s="44" t="s">
        <v>46</v>
      </c>
      <c r="C53" s="47">
        <v>0.8</v>
      </c>
      <c r="D53" s="48">
        <v>0</v>
      </c>
      <c r="E53" s="47">
        <f t="shared" si="3"/>
        <v>0.8</v>
      </c>
      <c r="F53" s="58">
        <f>E53*50</f>
        <v>40</v>
      </c>
      <c r="G53" s="84"/>
      <c r="H53" s="9"/>
    </row>
    <row r="54" spans="1:8" s="8" customFormat="1" ht="18.75" customHeight="1">
      <c r="A54" s="114"/>
      <c r="B54" s="59" t="s">
        <v>47</v>
      </c>
      <c r="C54" s="47">
        <v>0.6</v>
      </c>
      <c r="D54" s="48">
        <v>0</v>
      </c>
      <c r="E54" s="47">
        <f>D54+C54</f>
        <v>0.6</v>
      </c>
      <c r="F54" s="62">
        <f>E54*50</f>
        <v>30</v>
      </c>
      <c r="G54" s="85"/>
      <c r="H54" s="9"/>
    </row>
    <row r="55" spans="1:8" s="8" customFormat="1" ht="76.5" customHeight="1" thickBot="1">
      <c r="A55" s="66"/>
      <c r="B55" s="128" t="s">
        <v>70</v>
      </c>
      <c r="C55" s="129"/>
      <c r="D55" s="129"/>
      <c r="E55" s="129"/>
      <c r="F55" s="129"/>
      <c r="G55" s="130"/>
      <c r="H55" s="9"/>
    </row>
    <row r="56" spans="1:8" s="8" customFormat="1" ht="18.75" customHeight="1" thickTop="1">
      <c r="A56" s="113" t="s">
        <v>49</v>
      </c>
      <c r="B56" s="41" t="s">
        <v>42</v>
      </c>
      <c r="C56" s="53">
        <v>171</v>
      </c>
      <c r="D56" s="64">
        <v>0</v>
      </c>
      <c r="E56" s="53">
        <f t="shared" si="3"/>
        <v>171</v>
      </c>
      <c r="F56" s="60">
        <f t="shared" ref="F56:F61" si="4">E56*166.386</f>
        <v>28452.005999999998</v>
      </c>
      <c r="G56" s="83" t="s">
        <v>37</v>
      </c>
      <c r="H56" s="9"/>
    </row>
    <row r="57" spans="1:8" s="8" customFormat="1" ht="18.75" customHeight="1">
      <c r="A57" s="114"/>
      <c r="B57" s="44" t="s">
        <v>60</v>
      </c>
      <c r="C57" s="47">
        <v>181</v>
      </c>
      <c r="D57" s="65">
        <v>0</v>
      </c>
      <c r="E57" s="47">
        <f t="shared" si="3"/>
        <v>181</v>
      </c>
      <c r="F57" s="61">
        <f t="shared" si="4"/>
        <v>30115.865999999998</v>
      </c>
      <c r="G57" s="84"/>
      <c r="H57" s="9"/>
    </row>
    <row r="58" spans="1:8" s="8" customFormat="1" ht="18.75" customHeight="1">
      <c r="A58" s="114"/>
      <c r="B58" s="44" t="s">
        <v>65</v>
      </c>
      <c r="C58" s="47">
        <v>330</v>
      </c>
      <c r="D58" s="48">
        <v>0</v>
      </c>
      <c r="E58" s="47">
        <v>330</v>
      </c>
      <c r="F58" s="61">
        <f t="shared" si="4"/>
        <v>54907.38</v>
      </c>
      <c r="G58" s="84"/>
      <c r="H58" s="9"/>
    </row>
    <row r="59" spans="1:8" s="8" customFormat="1" ht="18.75" customHeight="1">
      <c r="A59" s="114"/>
      <c r="B59" s="44" t="s">
        <v>66</v>
      </c>
      <c r="C59" s="47">
        <v>128</v>
      </c>
      <c r="D59" s="65">
        <v>0</v>
      </c>
      <c r="E59" s="47">
        <f>D59+C59</f>
        <v>128</v>
      </c>
      <c r="F59" s="61">
        <f t="shared" si="4"/>
        <v>21297.407999999999</v>
      </c>
      <c r="G59" s="84"/>
      <c r="H59" s="9"/>
    </row>
    <row r="60" spans="1:8" s="8" customFormat="1" ht="20.25" customHeight="1">
      <c r="A60" s="114"/>
      <c r="B60" s="44" t="s">
        <v>39</v>
      </c>
      <c r="C60" s="47">
        <v>290</v>
      </c>
      <c r="D60" s="48">
        <v>0</v>
      </c>
      <c r="E60" s="47">
        <f>C60+D60</f>
        <v>290</v>
      </c>
      <c r="F60" s="61">
        <f t="shared" si="4"/>
        <v>48251.94</v>
      </c>
      <c r="G60" s="84"/>
      <c r="H60" s="9"/>
    </row>
    <row r="61" spans="1:8" s="8" customFormat="1" ht="20.25" customHeight="1">
      <c r="A61" s="114"/>
      <c r="B61" s="44" t="s">
        <v>36</v>
      </c>
      <c r="C61" s="47">
        <v>162</v>
      </c>
      <c r="D61" s="65">
        <v>0</v>
      </c>
      <c r="E61" s="47">
        <f t="shared" si="3"/>
        <v>162</v>
      </c>
      <c r="F61" s="61">
        <f t="shared" si="4"/>
        <v>26954.531999999999</v>
      </c>
      <c r="G61" s="85"/>
      <c r="H61" s="9"/>
    </row>
    <row r="62" spans="1:8" s="8" customFormat="1" ht="2.25" customHeight="1">
      <c r="A62" s="25"/>
      <c r="B62" s="26"/>
      <c r="C62" s="27"/>
      <c r="D62" s="28"/>
      <c r="E62" s="27"/>
      <c r="F62" s="29"/>
      <c r="G62" s="30"/>
      <c r="H62" s="9"/>
    </row>
    <row r="63" spans="1:8" s="8" customFormat="1" ht="54.75" customHeight="1" thickBot="1">
      <c r="A63" s="66"/>
      <c r="B63" s="128" t="s">
        <v>71</v>
      </c>
      <c r="C63" s="129"/>
      <c r="D63" s="129"/>
      <c r="E63" s="129"/>
      <c r="F63" s="129"/>
      <c r="G63" s="130"/>
    </row>
    <row r="64" spans="1:8" s="8" customFormat="1" ht="43.5" customHeight="1" thickTop="1" thickBot="1">
      <c r="A64" s="70" t="s">
        <v>67</v>
      </c>
      <c r="B64" s="12" t="s">
        <v>68</v>
      </c>
      <c r="C64" s="13">
        <v>164</v>
      </c>
      <c r="D64" s="69">
        <v>0</v>
      </c>
      <c r="E64" s="13">
        <f t="shared" ref="E64" si="5">D64+C64</f>
        <v>164</v>
      </c>
      <c r="F64" s="14">
        <f>E64*166.386</f>
        <v>27287.304</v>
      </c>
      <c r="G64" s="36" t="s">
        <v>50</v>
      </c>
    </row>
    <row r="65" spans="1:7" ht="36.75" customHeight="1" thickTop="1">
      <c r="A65" s="34" t="s">
        <v>48</v>
      </c>
      <c r="B65" s="12" t="s">
        <v>61</v>
      </c>
      <c r="C65" s="13">
        <v>36</v>
      </c>
      <c r="D65" s="69">
        <v>0</v>
      </c>
      <c r="E65" s="13">
        <f t="shared" ref="E65" si="6">D65+C65</f>
        <v>36</v>
      </c>
      <c r="F65" s="14">
        <f>E65*166.386</f>
        <v>5989.8959999999997</v>
      </c>
      <c r="G65" s="36" t="s">
        <v>50</v>
      </c>
    </row>
    <row r="66" spans="1:7" ht="22.5" customHeight="1">
      <c r="B66" s="78"/>
      <c r="C66" s="79"/>
      <c r="D66" s="79"/>
      <c r="E66" s="80"/>
      <c r="F66" s="80"/>
      <c r="G66" s="80"/>
    </row>
  </sheetData>
  <sheetProtection selectLockedCells="1"/>
  <mergeCells count="21">
    <mergeCell ref="G56:G61"/>
    <mergeCell ref="F12:G17"/>
    <mergeCell ref="B55:G55"/>
    <mergeCell ref="B63:G63"/>
    <mergeCell ref="A56:A61"/>
    <mergeCell ref="B66:G66"/>
    <mergeCell ref="E10:E11"/>
    <mergeCell ref="G43:G54"/>
    <mergeCell ref="F10:G11"/>
    <mergeCell ref="C1:F8"/>
    <mergeCell ref="A10:B11"/>
    <mergeCell ref="C10:C11"/>
    <mergeCell ref="D10:D11"/>
    <mergeCell ref="B41:G41"/>
    <mergeCell ref="F18:G18"/>
    <mergeCell ref="F19:G21"/>
    <mergeCell ref="G23:G40"/>
    <mergeCell ref="A12:A21"/>
    <mergeCell ref="A22:G22"/>
    <mergeCell ref="A23:A40"/>
    <mergeCell ref="A43:A54"/>
  </mergeCells>
  <phoneticPr fontId="2" type="noConversion"/>
  <hyperlinks>
    <hyperlink ref="B8" r:id="rId1"/>
  </hyperlinks>
  <printOptions horizontalCentered="1" verticalCentered="1"/>
  <pageMargins left="0.78740157480314965" right="0.23622047244094491" top="0.19685039370078741" bottom="0.19685039370078741" header="0.31496062992125984" footer="0.31496062992125984"/>
  <pageSetup paperSize="9" scale="52" fitToWidth="0" orientation="portrait" horizontalDpi="300" verticalDpi="300" r:id="rId2"/>
  <headerFooter alignWithMargins="0"/>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Hoja3</vt:lpstr>
      <vt:lpstr>Hoja3!Área_de_impresión</vt:lpstr>
    </vt:vector>
  </TitlesOfParts>
  <Company>Dark</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Gestiagua</dc:creator>
  <cp:lastModifiedBy>Acer</cp:lastModifiedBy>
  <cp:lastPrinted>2018-09-20T07:35:31Z</cp:lastPrinted>
  <dcterms:created xsi:type="dcterms:W3CDTF">2007-10-19T16:17:42Z</dcterms:created>
  <dcterms:modified xsi:type="dcterms:W3CDTF">2018-10-04T09:02:18Z</dcterms:modified>
</cp:coreProperties>
</file>