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360" yWindow="855" windowWidth="14820" windowHeight="7230"/>
  </bookViews>
  <sheets>
    <sheet name="Hoja3" sheetId="3" r:id="rId1"/>
  </sheets>
  <definedNames>
    <definedName name="_xlnm.Print_Area" localSheetId="0">Hoja3!$A$1:$G$64</definedName>
  </definedNames>
  <calcPr calcId="124519"/>
</workbook>
</file>

<file path=xl/calcChain.xml><?xml version="1.0" encoding="utf-8"?>
<calcChain xmlns="http://schemas.openxmlformats.org/spreadsheetml/2006/main">
  <c r="F24" i="3"/>
  <c r="E24"/>
  <c r="E23"/>
  <c r="F23" s="1"/>
  <c r="E47"/>
  <c r="F47" s="1"/>
  <c r="E46"/>
  <c r="F46" s="1"/>
  <c r="E45"/>
  <c r="F45" s="1"/>
  <c r="E44"/>
  <c r="E43"/>
  <c r="E17"/>
  <c r="E50"/>
  <c r="F50" s="1"/>
  <c r="E49"/>
  <c r="F49" s="1"/>
  <c r="E48"/>
  <c r="F48" s="1"/>
  <c r="E51"/>
  <c r="F51" s="1"/>
  <c r="E52"/>
  <c r="F52" s="1"/>
  <c r="E53"/>
  <c r="F53" s="1"/>
  <c r="E54"/>
  <c r="F54" s="1"/>
  <c r="E59"/>
  <c r="F59" s="1"/>
  <c r="E12"/>
  <c r="E13"/>
  <c r="E14"/>
  <c r="E15"/>
  <c r="E16"/>
  <c r="E18"/>
  <c r="E19"/>
  <c r="E20"/>
  <c r="E21"/>
  <c r="E25"/>
  <c r="F25" s="1"/>
  <c r="E26"/>
  <c r="F26" s="1"/>
  <c r="E27"/>
  <c r="F27" s="1"/>
  <c r="F28"/>
  <c r="E29"/>
  <c r="F29" s="1"/>
  <c r="E30"/>
  <c r="F30" s="1"/>
  <c r="E31"/>
  <c r="F31" s="1"/>
  <c r="E32"/>
  <c r="F32" s="1"/>
  <c r="E33"/>
  <c r="F33" s="1"/>
  <c r="E34"/>
  <c r="F34" s="1"/>
  <c r="E35"/>
  <c r="F35" s="1"/>
  <c r="E36"/>
  <c r="F36" s="1"/>
  <c r="E37"/>
  <c r="F37" s="1"/>
  <c r="E38"/>
  <c r="F38" s="1"/>
  <c r="E39"/>
  <c r="F39" s="1"/>
  <c r="E40"/>
  <c r="F40" s="1"/>
  <c r="E56"/>
  <c r="F56" s="1"/>
  <c r="E57"/>
  <c r="F57" s="1"/>
  <c r="E60"/>
  <c r="F60" s="1"/>
  <c r="E63"/>
  <c r="F63" s="1"/>
</calcChain>
</file>

<file path=xl/sharedStrings.xml><?xml version="1.0" encoding="utf-8"?>
<sst xmlns="http://schemas.openxmlformats.org/spreadsheetml/2006/main" count="72" uniqueCount="71">
  <si>
    <t>Precio semana anterior</t>
  </si>
  <si>
    <t>Difer.</t>
  </si>
  <si>
    <t>Precio semana actual</t>
  </si>
  <si>
    <t>Medida</t>
  </si>
  <si>
    <t>PORCINO</t>
  </si>
  <si>
    <t>Selecto</t>
  </si>
  <si>
    <t>Normal</t>
  </si>
  <si>
    <t>Graso +120 Kgs</t>
  </si>
  <si>
    <t xml:space="preserve">Cerdas desvieje extra </t>
  </si>
  <si>
    <t>Cerda desvieje primera</t>
  </si>
  <si>
    <t xml:space="preserve">Tipo Canal II </t>
  </si>
  <si>
    <t>Cerdo Ibérico de pienso 150 Kg.</t>
  </si>
  <si>
    <t>Kgs/vivo sobre granja</t>
  </si>
  <si>
    <t>Kgs/canal sobre matadero</t>
  </si>
  <si>
    <t>Unidad/vivo sobre granja</t>
  </si>
  <si>
    <t>Kg/canal sobre matadero</t>
  </si>
  <si>
    <t>Añojos Extra 270-320 kgs –U-</t>
  </si>
  <si>
    <t>Añojos Primera 270-320 Kgs –R-</t>
  </si>
  <si>
    <t>Añojos Segunda 270-320 Kgs –O-</t>
  </si>
  <si>
    <t>Añojos Extra 320-370 kgs –U-</t>
  </si>
  <si>
    <t>Añojos Primera 320-370 Kgs –R-</t>
  </si>
  <si>
    <t>Añojos Segunda 320-370 Kgs –O-</t>
  </si>
  <si>
    <t>Vacas extra –U-</t>
  </si>
  <si>
    <t>Vacas primera –R-</t>
  </si>
  <si>
    <t>Vacas segunda-O-</t>
  </si>
  <si>
    <t>Terneras pienso extra</t>
  </si>
  <si>
    <t>Terneras pienso primera</t>
  </si>
  <si>
    <t>Terneras pienso segunda</t>
  </si>
  <si>
    <t>Kg/vivo sobre granja</t>
  </si>
  <si>
    <t>Ternero del país</t>
  </si>
  <si>
    <t>Cordero lechal 10-12 Kg.</t>
  </si>
  <si>
    <t>Cordero lechal 12,1-15 kg.</t>
  </si>
  <si>
    <t>Cordero recental 15,1-19 Kg.</t>
  </si>
  <si>
    <t>Cordero pascual 19,1-23 Kg.</t>
  </si>
  <si>
    <t>Cordero pascual 25,5-28 Kg.</t>
  </si>
  <si>
    <t>Cordero grande 28,1-34 Kg.</t>
  </si>
  <si>
    <t>OVINO</t>
  </si>
  <si>
    <t>Centeno</t>
  </si>
  <si>
    <t>Tm/ Origen agricultor</t>
  </si>
  <si>
    <t>Cochinillo de Segovia "marca de garantía"</t>
  </si>
  <si>
    <t>Girasol   9-2-44</t>
  </si>
  <si>
    <t>Euros / Ud.</t>
  </si>
  <si>
    <t>Cordero pascual 23,1-25,50 Kg.</t>
  </si>
  <si>
    <r>
      <t xml:space="preserve">Lechones de 20 Kgs. </t>
    </r>
    <r>
      <rPr>
        <b/>
        <sz val="12"/>
        <rFont val="Arial"/>
        <family val="2"/>
      </rPr>
      <t xml:space="preserve"> </t>
    </r>
  </si>
  <si>
    <t>Colza 9-2-40 (Hum-Imp-gras)</t>
  </si>
  <si>
    <r>
      <t xml:space="preserve">Trigo pienso 72 kg/Hl. </t>
    </r>
    <r>
      <rPr>
        <b/>
        <sz val="10"/>
        <rFont val="Arial"/>
        <family val="2"/>
      </rPr>
      <t xml:space="preserve"> </t>
    </r>
  </si>
  <si>
    <t xml:space="preserve"> Cebada de 62  Kgs/Hl. </t>
  </si>
  <si>
    <t xml:space="preserve">Cordero Extra </t>
  </si>
  <si>
    <t>Cordero Segolechal</t>
  </si>
  <si>
    <t>Cordero 2ª</t>
  </si>
  <si>
    <t>s/c</t>
  </si>
  <si>
    <t>Cochinillos de 4,5 a 7 Kg</t>
  </si>
  <si>
    <t>Ovejas desvieje Primera 50 Kgs</t>
  </si>
  <si>
    <t xml:space="preserve">Ovejas desvieje Segunda 50 Kgs. </t>
  </si>
  <si>
    <t xml:space="preserve">paja </t>
  </si>
  <si>
    <t>cereales</t>
  </si>
  <si>
    <t>€/Tm/ Origen agricultor</t>
  </si>
  <si>
    <r>
      <t xml:space="preserve">LONJA AGROPECUARIA DE SEGOVIA          </t>
    </r>
    <r>
      <rPr>
        <b/>
        <sz val="16"/>
        <color rgb="FF90802F"/>
        <rFont val="Arial"/>
        <family val="2"/>
      </rPr>
      <t>COTIZACIONES</t>
    </r>
  </si>
  <si>
    <t>vacuno</t>
  </si>
  <si>
    <t>www.lonjadesegovia.com</t>
  </si>
  <si>
    <t xml:space="preserve"> </t>
  </si>
  <si>
    <t>8  de marzo  de 2018</t>
  </si>
  <si>
    <t xml:space="preserve"> El censo de ganado vacuno ascendía a 6,46 millones de cabezas a finales de 2017, de acuerdo con los datos provisionales de la encuesta realizada en noviembre de ese año por el Ministerio de Agricultura. 
Esa cifra supone un aumento del 2,3% respecto al recuento de noviembre de 2016, es decir, de unos 150.000 animales más.
La mayor parte del incremento se debió a que creció la cabaña de animales de menos de un año para sacrificio (casi 95.000 animales más) y también fue significativo el incremento del número de vacas no lecheras de más de 2 años. Por el contrario, disminuyeron los efectivos de otras categorías, como los de vacas lecheras, que cayeron en un 1,2% respecto a la encuesta de noviembre de 2016. 
</t>
  </si>
  <si>
    <t>Ternero cruce macho Base 200 kgs</t>
  </si>
  <si>
    <t>Ternero cruce hembras base 200 kgs</t>
  </si>
  <si>
    <t>Añojos vivos 1ª</t>
  </si>
  <si>
    <t>Añojos vivos 2ª</t>
  </si>
  <si>
    <t>Añojos selectos vivo</t>
  </si>
  <si>
    <t xml:space="preserve">mercado del ganado del lechal hundido, precio ruinoso para el ganadero, pero la oferta de ganado desde las parideras la poca venta, el precio de otras lonjas españolas sobre los 3 euros provocan estas bajadas tan fuertes, a esto se une la entrada de cordero frances e italiano, a precios muy bajos, cordero de inferior calidad pero cordero al fin y al cabo, estabilida en los mercados de los grandes esta semana. </t>
  </si>
  <si>
    <t xml:space="preserve">se frenan las subidas fuertes de semanas anteriores, debido a las bajadas de alemania, la oferta de cerdos ha aumentado respecto a
semanas anteriores. Además, el mercado se encontraba presionado por los “precios propios” de un gran matadero, que no aceptó la última
subida del precio. Otros mataderos, en cambio, han respondido a esta subida reduciendo su matanza. Las organizaciones de productores no
han podido resistir esta presión combinada y han anunciado una fuerte corrección a la baja del precio. La matanza de la semana pasada fue
de 949.000 cerdos, esto es, unos 20.000 cerdos menos que la semana anterior y unos 30.000 menos que hace un año. El peso medio ha subido otros +100 gramos, hasta los 96,6 kilos, en el cerdo graso suben los precios debido sobre todo al arrastre del verdeo, los lechones suben con fuerza esta semana, se colocan todos al precio que pidan, los cochinillos esta semana repiten precio, estabilidad en los mercados del tostón. </t>
  </si>
  <si>
    <t xml:space="preserve">El Presidente Donald Trump anunció que ?las guerras comerciales son buenas y fáciles de ganar? refiriéndose al proteccionismo que está imperando en su política con aranceles a productos de terceros países, y que ha colmado el vaso con la aplicación de dichos aranceles al acero y al aluminio.
Esta política está perjudicando sobre todo a sus socios históricos como Canadá, Méjico, Corea del Sur, India, China, Turquía y la Unión Europea, países todos ellos con mucho peso. 
Los expertos comerciales prevén una serie de represalias si esto se enquista o lo que es lo mismo ?el ojo por ojo? y esto golpearía de lleno a la potente agricultura de EEUU y pone en entredicho la acción de Trump puesto que antepone la supervivencia de 140.000 puesto de trabajo que proporciona el sector del acero y del aluminio, frente a los 2.200.000 agricultores que se da por seguro que estarán perjudicados por su política; además la renta agraria americana se ha reducido a la mitad en los últimos 4 años, la deuda ha aumentado un 25%, el nivel más alto desde la crisis de 1.980 y para rematar esta política de proteccionismo del acero la agricultura de EEUU será menos competitiva porque incrementará el precio de la maquinaria (tractores, cosechadoras, etc.?.). 
La otra noticia de la que también están muy atentos los mercados es del informe USDA del jueves 8 de marzo, donde se pondrá especial énfasis en stocks finales y cifras de cosecha de maíz en Argentina y Brasil. </t>
  </si>
</sst>
</file>

<file path=xl/styles.xml><?xml version="1.0" encoding="utf-8"?>
<styleSheet xmlns="http://schemas.openxmlformats.org/spreadsheetml/2006/main">
  <numFmts count="5">
    <numFmt numFmtId="43" formatCode="_-* #,##0.00\ _€_-;\-* #,##0.00\ _€_-;_-* &quot;-&quot;??\ _€_-;_-@_-"/>
    <numFmt numFmtId="164" formatCode="0.00_ ;[Red]\-0.00\ "/>
    <numFmt numFmtId="165" formatCode="_-* #,##0.000\ _€_-;\-* #,##0.000\ _€_-;_-* &quot;-&quot;???\ _€_-;_-@_-"/>
    <numFmt numFmtId="166" formatCode="#,##0.000"/>
    <numFmt numFmtId="167" formatCode="0.000_ ;[Red]\-0.000\ "/>
  </numFmts>
  <fonts count="24">
    <font>
      <sz val="10"/>
      <name val="Arial"/>
    </font>
    <font>
      <u/>
      <sz val="10"/>
      <color indexed="12"/>
      <name val="Arial"/>
      <family val="2"/>
    </font>
    <font>
      <sz val="8"/>
      <name val="Arial"/>
      <family val="2"/>
    </font>
    <font>
      <b/>
      <sz val="10"/>
      <name val="Arial"/>
      <family val="2"/>
    </font>
    <font>
      <sz val="11"/>
      <name val="Calibri"/>
      <family val="2"/>
    </font>
    <font>
      <sz val="10"/>
      <name val="Tahoma"/>
      <family val="2"/>
    </font>
    <font>
      <b/>
      <u/>
      <sz val="28"/>
      <color indexed="12"/>
      <name val="Arial"/>
      <family val="2"/>
    </font>
    <font>
      <sz val="10"/>
      <name val="Arial"/>
      <family val="2"/>
    </font>
    <font>
      <sz val="11"/>
      <name val="Tahoma"/>
      <family val="2"/>
    </font>
    <font>
      <b/>
      <sz val="12"/>
      <name val="Arial"/>
      <family val="2"/>
    </font>
    <font>
      <b/>
      <sz val="9"/>
      <name val="Arial"/>
      <family val="2"/>
    </font>
    <font>
      <sz val="11"/>
      <name val="Arial"/>
      <family val="2"/>
    </font>
    <font>
      <b/>
      <u/>
      <sz val="28"/>
      <name val="Arial"/>
      <family val="2"/>
    </font>
    <font>
      <b/>
      <sz val="24"/>
      <color rgb="FF90802F"/>
      <name val="Arial"/>
      <family val="2"/>
    </font>
    <font>
      <sz val="12"/>
      <name val="Arial"/>
      <family val="2"/>
    </font>
    <font>
      <b/>
      <sz val="12"/>
      <color theme="0"/>
      <name val="Arial"/>
      <family val="2"/>
    </font>
    <font>
      <b/>
      <sz val="14"/>
      <color rgb="FF0000FF"/>
      <name val="Arial"/>
      <family val="2"/>
    </font>
    <font>
      <sz val="26"/>
      <color rgb="FFFF0000"/>
      <name val="Tahoma"/>
      <family val="2"/>
    </font>
    <font>
      <sz val="10"/>
      <name val="Arial"/>
      <family val="2"/>
    </font>
    <font>
      <b/>
      <sz val="12"/>
      <color rgb="FF0000FF"/>
      <name val="Arial"/>
      <family val="2"/>
    </font>
    <font>
      <b/>
      <sz val="16"/>
      <color rgb="FF90802F"/>
      <name val="Arial"/>
      <family val="2"/>
    </font>
    <font>
      <u/>
      <sz val="20"/>
      <color rgb="FFFF0000"/>
      <name val="Arial"/>
      <family val="2"/>
    </font>
    <font>
      <b/>
      <sz val="12"/>
      <color theme="1"/>
      <name val="Arial"/>
      <family val="2"/>
    </font>
    <font>
      <b/>
      <sz val="10"/>
      <color theme="1"/>
      <name val="Arial"/>
      <family val="2"/>
    </font>
  </fonts>
  <fills count="5">
    <fill>
      <patternFill patternType="none"/>
    </fill>
    <fill>
      <patternFill patternType="gray125"/>
    </fill>
    <fill>
      <patternFill patternType="solid">
        <fgColor rgb="FFB9C800"/>
        <bgColor indexed="64"/>
      </patternFill>
    </fill>
    <fill>
      <patternFill patternType="solid">
        <fgColor theme="0"/>
        <bgColor indexed="64"/>
      </patternFill>
    </fill>
    <fill>
      <patternFill patternType="solid">
        <fgColor rgb="FF90802F"/>
        <bgColor indexed="64"/>
      </patternFill>
    </fill>
  </fills>
  <borders count="48">
    <border>
      <left/>
      <right/>
      <top/>
      <bottom/>
      <diagonal/>
    </border>
    <border>
      <left style="medium">
        <color rgb="FF000000"/>
      </left>
      <right/>
      <top style="medium">
        <color rgb="FF000000"/>
      </top>
      <bottom/>
      <diagonal/>
    </border>
    <border>
      <left/>
      <right style="medium">
        <color rgb="FF000000"/>
      </right>
      <top style="medium">
        <color rgb="FF000000"/>
      </top>
      <bottom/>
      <diagonal/>
    </border>
    <border>
      <left/>
      <right/>
      <top/>
      <bottom style="medium">
        <color rgb="FF000000"/>
      </bottom>
      <diagonal/>
    </border>
    <border>
      <left style="medium">
        <color rgb="FF000000"/>
      </left>
      <right style="medium">
        <color rgb="FF000000"/>
      </right>
      <top style="medium">
        <color rgb="FF000000"/>
      </top>
      <bottom/>
      <diagonal/>
    </border>
    <border>
      <left/>
      <right style="medium">
        <color rgb="FF000000"/>
      </right>
      <top/>
      <bottom/>
      <diagonal/>
    </border>
    <border>
      <left style="thin">
        <color rgb="FF000000"/>
      </left>
      <right style="thin">
        <color rgb="FF000000"/>
      </right>
      <top style="thin">
        <color rgb="FF000000"/>
      </top>
      <bottom style="thin">
        <color rgb="FF000000"/>
      </bottom>
      <diagonal/>
    </border>
    <border>
      <left style="thick">
        <color rgb="FF000000"/>
      </left>
      <right style="thin">
        <color rgb="FF000000"/>
      </right>
      <top style="thick">
        <color rgb="FF000000"/>
      </top>
      <bottom style="thin">
        <color rgb="FF000000"/>
      </bottom>
      <diagonal/>
    </border>
    <border>
      <left style="thin">
        <color rgb="FF000000"/>
      </left>
      <right style="thin">
        <color rgb="FF000000"/>
      </right>
      <top style="thick">
        <color rgb="FF000000"/>
      </top>
      <bottom style="thin">
        <color rgb="FF000000"/>
      </bottom>
      <diagonal/>
    </border>
    <border>
      <left style="thin">
        <color rgb="FF000000"/>
      </left>
      <right style="thick">
        <color rgb="FF000000"/>
      </right>
      <top style="thick">
        <color rgb="FF000000"/>
      </top>
      <bottom style="thin">
        <color rgb="FF000000"/>
      </bottom>
      <diagonal/>
    </border>
    <border>
      <left style="thick">
        <color rgb="FF000000"/>
      </left>
      <right style="thin">
        <color rgb="FF000000"/>
      </right>
      <top style="thin">
        <color rgb="FF000000"/>
      </top>
      <bottom style="thin">
        <color rgb="FF000000"/>
      </bottom>
      <diagonal/>
    </border>
    <border>
      <left style="medium">
        <color rgb="FF000000"/>
      </left>
      <right/>
      <top/>
      <bottom/>
      <diagonal/>
    </border>
    <border>
      <left style="thick">
        <color rgb="FF000000"/>
      </left>
      <right style="thick">
        <color rgb="FF000000"/>
      </right>
      <top style="thick">
        <color rgb="FF000000"/>
      </top>
      <bottom style="thick">
        <color rgb="FF000000"/>
      </bottom>
      <diagonal/>
    </border>
    <border>
      <left style="thick">
        <color rgb="FF000000"/>
      </left>
      <right/>
      <top/>
      <bottom style="thick">
        <color rgb="FF000000"/>
      </bottom>
      <diagonal/>
    </border>
    <border>
      <left/>
      <right/>
      <top/>
      <bottom style="thick">
        <color rgb="FF000000"/>
      </bottom>
      <diagonal/>
    </border>
    <border>
      <left style="thick">
        <color rgb="FF000000"/>
      </left>
      <right style="thick">
        <color rgb="FF000000"/>
      </right>
      <top/>
      <bottom style="thick">
        <color rgb="FF000000"/>
      </bottom>
      <diagonal/>
    </border>
    <border>
      <left style="thick">
        <color rgb="FF000000"/>
      </left>
      <right/>
      <top style="thin">
        <color rgb="FF000000"/>
      </top>
      <bottom/>
      <diagonal/>
    </border>
    <border>
      <left/>
      <right/>
      <top style="thin">
        <color rgb="FF000000"/>
      </top>
      <bottom/>
      <diagonal/>
    </border>
    <border>
      <left/>
      <right style="thick">
        <color rgb="FF000000"/>
      </right>
      <top style="thin">
        <color rgb="FF000000"/>
      </top>
      <bottom/>
      <diagonal/>
    </border>
    <border>
      <left style="thick">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thick">
        <color rgb="FF000000"/>
      </right>
      <top/>
      <bottom style="thin">
        <color rgb="FF000000"/>
      </bottom>
      <diagonal/>
    </border>
    <border>
      <left style="thick">
        <color rgb="FF000000"/>
      </left>
      <right/>
      <top style="thin">
        <color rgb="FF000000"/>
      </top>
      <bottom style="thick">
        <color rgb="FF000000"/>
      </bottom>
      <diagonal/>
    </border>
    <border>
      <left/>
      <right/>
      <top style="thin">
        <color rgb="FF000000"/>
      </top>
      <bottom style="thick">
        <color rgb="FF000000"/>
      </bottom>
      <diagonal/>
    </border>
    <border>
      <left/>
      <right style="thick">
        <color rgb="FF000000"/>
      </right>
      <top style="thin">
        <color rgb="FF000000"/>
      </top>
      <bottom style="thick">
        <color rgb="FF000000"/>
      </bottom>
      <diagonal/>
    </border>
    <border>
      <left style="medium">
        <color rgb="FF000000"/>
      </left>
      <right style="medium">
        <color rgb="FF000000"/>
      </right>
      <top/>
      <bottom style="thick">
        <color rgb="FF000000"/>
      </bottom>
      <diagonal/>
    </border>
    <border>
      <left style="thin">
        <color rgb="FF000000"/>
      </left>
      <right/>
      <top/>
      <bottom style="thin">
        <color rgb="FF000000"/>
      </bottom>
      <diagonal/>
    </border>
    <border>
      <left style="thin">
        <color rgb="FF000000"/>
      </left>
      <right/>
      <top style="thin">
        <color rgb="FF000000"/>
      </top>
      <bottom style="thin">
        <color rgb="FF000000"/>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000000"/>
      </left>
      <right/>
      <top style="thick">
        <color rgb="FF000000"/>
      </top>
      <bottom style="thin">
        <color rgb="FF000000"/>
      </bottom>
      <diagonal/>
    </border>
    <border>
      <left style="thin">
        <color rgb="FF000000"/>
      </left>
      <right style="thick">
        <color rgb="FF000000"/>
      </right>
      <top style="thick">
        <color rgb="FF000000"/>
      </top>
      <bottom/>
      <diagonal/>
    </border>
    <border>
      <left style="thin">
        <color rgb="FF000000"/>
      </left>
      <right style="thick">
        <color rgb="FF000000"/>
      </right>
      <top/>
      <bottom/>
      <diagonal/>
    </border>
    <border>
      <left style="medium">
        <color rgb="FF000000"/>
      </left>
      <right/>
      <top/>
      <bottom style="thick">
        <color rgb="FF000000"/>
      </bottom>
      <diagonal/>
    </border>
    <border>
      <left style="thick">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top style="medium">
        <color indexed="64"/>
      </top>
      <bottom style="medium">
        <color indexed="64"/>
      </bottom>
      <diagonal/>
    </border>
    <border>
      <left/>
      <right style="thick">
        <color rgb="FF000000"/>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xf numFmtId="0" fontId="1" fillId="0" borderId="0" applyNumberFormat="0" applyFill="0" applyBorder="0" applyAlignment="0" applyProtection="0">
      <alignment vertical="top"/>
      <protection locked="0"/>
    </xf>
    <xf numFmtId="43" fontId="18" fillId="0" borderId="0" applyFont="0" applyFill="0" applyBorder="0" applyAlignment="0" applyProtection="0"/>
  </cellStyleXfs>
  <cellXfs count="122">
    <xf numFmtId="0" fontId="0" fillId="0" borderId="0" xfId="0"/>
    <xf numFmtId="0" fontId="0" fillId="3" borderId="0" xfId="0" applyFill="1"/>
    <xf numFmtId="0" fontId="5" fillId="3" borderId="0" xfId="0" applyFont="1" applyFill="1" applyAlignment="1">
      <alignment horizontal="left"/>
    </xf>
    <xf numFmtId="14" fontId="9" fillId="3" borderId="0" xfId="0" applyNumberFormat="1" applyFont="1" applyFill="1" applyBorder="1" applyAlignment="1">
      <alignment horizontal="right" vertical="center" wrapText="1"/>
    </xf>
    <xf numFmtId="0" fontId="0" fillId="3" borderId="0" xfId="0" applyFill="1" applyAlignment="1">
      <alignment horizontal="center"/>
    </xf>
    <xf numFmtId="14" fontId="4" fillId="3" borderId="3" xfId="0" applyNumberFormat="1" applyFont="1" applyFill="1" applyBorder="1" applyAlignment="1">
      <alignment vertical="center" wrapText="1"/>
    </xf>
    <xf numFmtId="3" fontId="0" fillId="3" borderId="0" xfId="0" applyNumberFormat="1" applyFill="1"/>
    <xf numFmtId="4" fontId="0" fillId="3" borderId="0" xfId="0" applyNumberFormat="1" applyFill="1"/>
    <xf numFmtId="4" fontId="6" fillId="3" borderId="0" xfId="1" applyNumberFormat="1" applyFont="1" applyFill="1" applyAlignment="1" applyProtection="1">
      <alignment vertical="center"/>
    </xf>
    <xf numFmtId="0" fontId="7" fillId="3" borderId="0" xfId="0" applyFont="1" applyFill="1"/>
    <xf numFmtId="0" fontId="11" fillId="3" borderId="0" xfId="0" applyFont="1" applyFill="1" applyAlignment="1">
      <alignment vertical="center" wrapText="1"/>
    </xf>
    <xf numFmtId="164" fontId="4" fillId="3" borderId="3" xfId="0" applyNumberFormat="1" applyFont="1" applyFill="1" applyBorder="1" applyAlignment="1">
      <alignment vertical="center" wrapText="1"/>
    </xf>
    <xf numFmtId="164" fontId="7" fillId="3" borderId="0" xfId="0" applyNumberFormat="1" applyFont="1" applyFill="1"/>
    <xf numFmtId="164" fontId="12" fillId="3" borderId="0" xfId="1" applyNumberFormat="1" applyFont="1" applyFill="1" applyAlignment="1" applyProtection="1">
      <alignment vertical="center"/>
    </xf>
    <xf numFmtId="0" fontId="14" fillId="3" borderId="8" xfId="0" applyFont="1" applyFill="1" applyBorder="1" applyAlignment="1">
      <alignment vertical="center" wrapText="1"/>
    </xf>
    <xf numFmtId="4" fontId="9" fillId="3" borderId="8" xfId="0" applyNumberFormat="1" applyFont="1" applyFill="1" applyBorder="1" applyAlignment="1">
      <alignment horizontal="center" vertical="center" wrapText="1"/>
    </xf>
    <xf numFmtId="3" fontId="14" fillId="3" borderId="8" xfId="0" applyNumberFormat="1" applyFont="1" applyFill="1" applyBorder="1" applyAlignment="1">
      <alignment horizontal="center" vertical="center" wrapText="1"/>
    </xf>
    <xf numFmtId="0" fontId="14" fillId="3" borderId="6" xfId="0" applyFont="1" applyFill="1" applyBorder="1" applyAlignment="1">
      <alignment vertical="center" wrapText="1"/>
    </xf>
    <xf numFmtId="4" fontId="9" fillId="3" borderId="6" xfId="0" applyNumberFormat="1" applyFont="1" applyFill="1" applyBorder="1" applyAlignment="1">
      <alignment horizontal="center" vertical="center" wrapText="1"/>
    </xf>
    <xf numFmtId="3" fontId="14" fillId="3" borderId="6" xfId="0" applyNumberFormat="1" applyFont="1" applyFill="1" applyBorder="1" applyAlignment="1">
      <alignment horizontal="center" vertical="center" wrapText="1"/>
    </xf>
    <xf numFmtId="0" fontId="3" fillId="3" borderId="13" xfId="0" applyFont="1" applyFill="1" applyBorder="1" applyAlignment="1">
      <alignment vertical="center" wrapText="1"/>
    </xf>
    <xf numFmtId="0" fontId="3" fillId="3" borderId="14" xfId="0" applyFont="1" applyFill="1" applyBorder="1" applyAlignment="1">
      <alignment vertical="center" wrapText="1"/>
    </xf>
    <xf numFmtId="164" fontId="3" fillId="3" borderId="14" xfId="0" applyNumberFormat="1" applyFont="1" applyFill="1" applyBorder="1" applyAlignment="1">
      <alignment vertical="center" wrapText="1"/>
    </xf>
    <xf numFmtId="3" fontId="7" fillId="3" borderId="14" xfId="0" applyNumberFormat="1" applyFont="1" applyFill="1" applyBorder="1" applyAlignment="1">
      <alignment horizontal="center" vertical="center" wrapText="1"/>
    </xf>
    <xf numFmtId="0" fontId="3" fillId="3" borderId="15" xfId="0" applyFont="1" applyFill="1" applyBorder="1" applyAlignment="1">
      <alignment vertical="center" wrapText="1"/>
    </xf>
    <xf numFmtId="0" fontId="10" fillId="2" borderId="12" xfId="0" applyFont="1" applyFill="1" applyBorder="1" applyAlignment="1">
      <alignment horizontal="center" vertical="center" wrapText="1"/>
    </xf>
    <xf numFmtId="14" fontId="16" fillId="3" borderId="0" xfId="0" applyNumberFormat="1" applyFont="1" applyFill="1" applyBorder="1" applyAlignment="1">
      <alignment horizontal="right" vertical="center" wrapText="1"/>
    </xf>
    <xf numFmtId="0" fontId="17" fillId="3" borderId="0" xfId="0" applyFont="1" applyFill="1" applyAlignment="1">
      <alignment vertical="center" wrapText="1"/>
    </xf>
    <xf numFmtId="0" fontId="15" fillId="4" borderId="16" xfId="0" applyFont="1" applyFill="1" applyBorder="1" applyAlignment="1">
      <alignment horizontal="center" vertical="center" textRotation="90" wrapText="1"/>
    </xf>
    <xf numFmtId="0" fontId="14" fillId="3" borderId="17" xfId="0" applyFont="1" applyFill="1" applyBorder="1" applyAlignment="1">
      <alignment vertical="center" wrapText="1"/>
    </xf>
    <xf numFmtId="4" fontId="9" fillId="3" borderId="17" xfId="0" applyNumberFormat="1" applyFont="1" applyFill="1" applyBorder="1" applyAlignment="1">
      <alignment horizontal="center" vertical="center" wrapText="1"/>
    </xf>
    <xf numFmtId="164" fontId="9" fillId="3" borderId="17" xfId="0" applyNumberFormat="1" applyFont="1" applyFill="1" applyBorder="1" applyAlignment="1" applyProtection="1">
      <alignment horizontal="center" vertical="center" wrapText="1"/>
      <protection locked="0"/>
    </xf>
    <xf numFmtId="3" fontId="14" fillId="3" borderId="17" xfId="0" applyNumberFormat="1" applyFont="1" applyFill="1" applyBorder="1" applyAlignment="1">
      <alignment horizontal="center" vertical="center" wrapText="1"/>
    </xf>
    <xf numFmtId="0" fontId="14" fillId="3" borderId="18" xfId="0" applyFont="1" applyFill="1" applyBorder="1" applyAlignment="1">
      <alignment horizontal="left" vertical="center" wrapText="1"/>
    </xf>
    <xf numFmtId="165" fontId="14" fillId="3" borderId="6" xfId="2" applyNumberFormat="1" applyFont="1" applyFill="1" applyBorder="1" applyAlignment="1">
      <alignment vertical="center" wrapText="1"/>
    </xf>
    <xf numFmtId="166" fontId="9" fillId="3" borderId="6" xfId="0" applyNumberFormat="1" applyFont="1" applyFill="1" applyBorder="1" applyAlignment="1">
      <alignment horizontal="center" vertical="center" wrapText="1"/>
    </xf>
    <xf numFmtId="43" fontId="14" fillId="3" borderId="8" xfId="2" applyFont="1" applyFill="1" applyBorder="1" applyAlignment="1">
      <alignment horizontal="center" vertical="center" wrapText="1"/>
    </xf>
    <xf numFmtId="43" fontId="14" fillId="3" borderId="6" xfId="2" applyFont="1" applyFill="1" applyBorder="1" applyAlignment="1">
      <alignment horizontal="center" vertical="center" wrapText="1"/>
    </xf>
    <xf numFmtId="0" fontId="14" fillId="3" borderId="20" xfId="0" applyFont="1" applyFill="1" applyBorder="1" applyAlignment="1">
      <alignment vertical="center" wrapText="1"/>
    </xf>
    <xf numFmtId="4" fontId="9" fillId="3" borderId="20" xfId="0" applyNumberFormat="1" applyFont="1" applyFill="1" applyBorder="1" applyAlignment="1">
      <alignment horizontal="center" vertical="center" wrapText="1"/>
    </xf>
    <xf numFmtId="43" fontId="14" fillId="3" borderId="20" xfId="2" applyFont="1" applyFill="1" applyBorder="1" applyAlignment="1">
      <alignment horizontal="center" vertical="center" wrapText="1"/>
    </xf>
    <xf numFmtId="166" fontId="9" fillId="3" borderId="8" xfId="0" applyNumberFormat="1" applyFont="1" applyFill="1" applyBorder="1" applyAlignment="1">
      <alignment horizontal="center" vertical="center" wrapText="1"/>
    </xf>
    <xf numFmtId="164" fontId="9" fillId="3" borderId="6" xfId="0" applyNumberFormat="1" applyFont="1" applyFill="1" applyBorder="1" applyAlignment="1" applyProtection="1">
      <alignment horizontal="center" vertical="center" wrapText="1"/>
      <protection locked="0"/>
    </xf>
    <xf numFmtId="164" fontId="9" fillId="3" borderId="8" xfId="0" applyNumberFormat="1" applyFont="1" applyFill="1" applyBorder="1" applyAlignment="1" applyProtection="1">
      <alignment horizontal="center" vertical="center" wrapText="1"/>
      <protection locked="0"/>
    </xf>
    <xf numFmtId="164" fontId="9" fillId="3" borderId="6" xfId="0" quotePrefix="1" applyNumberFormat="1" applyFont="1" applyFill="1" applyBorder="1" applyAlignment="1" applyProtection="1">
      <alignment horizontal="center" vertical="center" wrapText="1"/>
      <protection locked="0"/>
    </xf>
    <xf numFmtId="164" fontId="19" fillId="3" borderId="6" xfId="0" applyNumberFormat="1" applyFont="1" applyFill="1" applyBorder="1" applyAlignment="1" applyProtection="1">
      <alignment horizontal="center" vertical="center" wrapText="1"/>
      <protection locked="0"/>
    </xf>
    <xf numFmtId="164" fontId="19" fillId="3" borderId="8" xfId="0" applyNumberFormat="1" applyFont="1" applyFill="1" applyBorder="1" applyAlignment="1" applyProtection="1">
      <alignment horizontal="center" vertical="center" wrapText="1"/>
      <protection locked="0"/>
    </xf>
    <xf numFmtId="0" fontId="15" fillId="4" borderId="7" xfId="0" applyFont="1" applyFill="1" applyBorder="1" applyAlignment="1">
      <alignment horizontal="center" vertical="center" textRotation="90" wrapText="1"/>
    </xf>
    <xf numFmtId="164" fontId="19" fillId="3" borderId="8" xfId="0" quotePrefix="1" applyNumberFormat="1" applyFont="1" applyFill="1" applyBorder="1" applyAlignment="1" applyProtection="1">
      <alignment horizontal="center" vertical="center" wrapText="1"/>
      <protection locked="0"/>
    </xf>
    <xf numFmtId="164" fontId="19" fillId="3" borderId="20" xfId="0" applyNumberFormat="1" applyFont="1" applyFill="1" applyBorder="1" applyAlignment="1" applyProtection="1">
      <alignment horizontal="center" vertical="center" wrapText="1"/>
      <protection locked="0"/>
    </xf>
    <xf numFmtId="164" fontId="19" fillId="3" borderId="6" xfId="0" quotePrefix="1" applyNumberFormat="1" applyFont="1" applyFill="1" applyBorder="1" applyAlignment="1" applyProtection="1">
      <alignment horizontal="center" vertical="center" wrapText="1"/>
      <protection locked="0"/>
    </xf>
    <xf numFmtId="167" fontId="19" fillId="3" borderId="6" xfId="0" applyNumberFormat="1" applyFont="1" applyFill="1" applyBorder="1" applyAlignment="1" applyProtection="1">
      <alignment horizontal="center" vertical="center" wrapText="1"/>
      <protection locked="0"/>
    </xf>
    <xf numFmtId="167" fontId="19" fillId="3" borderId="8" xfId="0" applyNumberFormat="1" applyFont="1" applyFill="1" applyBorder="1" applyAlignment="1" applyProtection="1">
      <alignment horizontal="center" vertical="center" wrapText="1"/>
      <protection locked="0"/>
    </xf>
    <xf numFmtId="167" fontId="19" fillId="3" borderId="6" xfId="0" quotePrefix="1" applyNumberFormat="1" applyFont="1" applyFill="1" applyBorder="1" applyAlignment="1" applyProtection="1">
      <alignment horizontal="center" vertical="center" wrapText="1"/>
      <protection locked="0"/>
    </xf>
    <xf numFmtId="0" fontId="21" fillId="3" borderId="0" xfId="1" applyFont="1" applyFill="1" applyAlignment="1" applyProtection="1"/>
    <xf numFmtId="43" fontId="14" fillId="3" borderId="0" xfId="2" applyFont="1" applyFill="1" applyBorder="1" applyAlignment="1"/>
    <xf numFmtId="4" fontId="9" fillId="3" borderId="27" xfId="0" applyNumberFormat="1" applyFont="1" applyFill="1" applyBorder="1" applyAlignment="1">
      <alignment horizontal="center" vertical="center" wrapText="1"/>
    </xf>
    <xf numFmtId="166" fontId="9" fillId="3" borderId="36" xfId="0" applyNumberFormat="1" applyFont="1" applyFill="1" applyBorder="1" applyAlignment="1">
      <alignment horizontal="center" vertical="center" wrapText="1"/>
    </xf>
    <xf numFmtId="166" fontId="9" fillId="3" borderId="27" xfId="0" applyNumberFormat="1" applyFont="1" applyFill="1" applyBorder="1" applyAlignment="1">
      <alignment horizontal="center" vertical="center" wrapText="1"/>
    </xf>
    <xf numFmtId="167" fontId="9" fillId="3" borderId="27" xfId="0" applyNumberFormat="1" applyFont="1" applyFill="1" applyBorder="1" applyAlignment="1">
      <alignment horizontal="center" vertical="center" wrapText="1"/>
    </xf>
    <xf numFmtId="0" fontId="9" fillId="3" borderId="9" xfId="0" applyFont="1" applyFill="1" applyBorder="1" applyAlignment="1">
      <alignment horizontal="left" vertical="center" wrapText="1"/>
    </xf>
    <xf numFmtId="14" fontId="4" fillId="3" borderId="0" xfId="0" applyNumberFormat="1" applyFont="1" applyFill="1" applyBorder="1" applyAlignment="1">
      <alignment vertical="center" wrapText="1"/>
    </xf>
    <xf numFmtId="14" fontId="8" fillId="3" borderId="0" xfId="0" applyNumberFormat="1" applyFont="1" applyFill="1" applyBorder="1" applyAlignment="1">
      <alignment vertical="center" wrapText="1"/>
    </xf>
    <xf numFmtId="0" fontId="14" fillId="3" borderId="41" xfId="0" applyFont="1" applyFill="1" applyBorder="1" applyAlignment="1">
      <alignment vertical="center" wrapText="1"/>
    </xf>
    <xf numFmtId="4" fontId="9" fillId="3" borderId="41" xfId="0" applyNumberFormat="1" applyFont="1" applyFill="1" applyBorder="1" applyAlignment="1">
      <alignment horizontal="center" vertical="center" wrapText="1"/>
    </xf>
    <xf numFmtId="164" fontId="19" fillId="3" borderId="41" xfId="0" applyNumberFormat="1" applyFont="1" applyFill="1" applyBorder="1" applyAlignment="1" applyProtection="1">
      <alignment horizontal="center" vertical="center" wrapText="1"/>
      <protection locked="0"/>
    </xf>
    <xf numFmtId="4" fontId="9" fillId="3" borderId="42" xfId="0" applyNumberFormat="1" applyFont="1" applyFill="1" applyBorder="1" applyAlignment="1">
      <alignment horizontal="center" vertical="center" wrapText="1"/>
    </xf>
    <xf numFmtId="164" fontId="9" fillId="3" borderId="20" xfId="0" applyNumberFormat="1" applyFont="1" applyFill="1" applyBorder="1" applyAlignment="1" applyProtection="1">
      <alignment horizontal="center" vertical="center" wrapText="1"/>
      <protection locked="0"/>
    </xf>
    <xf numFmtId="3" fontId="14" fillId="3" borderId="26" xfId="0" applyNumberFormat="1" applyFont="1" applyFill="1" applyBorder="1" applyAlignment="1">
      <alignment horizontal="center" vertical="center" wrapText="1"/>
    </xf>
    <xf numFmtId="3" fontId="14" fillId="3" borderId="27" xfId="0" applyNumberFormat="1" applyFont="1" applyFill="1" applyBorder="1" applyAlignment="1">
      <alignment horizontal="center" vertical="center" wrapText="1"/>
    </xf>
    <xf numFmtId="0" fontId="13" fillId="3" borderId="0" xfId="0" applyFont="1" applyFill="1" applyAlignment="1">
      <alignment horizontal="center" vertical="center" wrapText="1"/>
    </xf>
    <xf numFmtId="0" fontId="15" fillId="4" borderId="7" xfId="0" applyFont="1" applyFill="1" applyBorder="1" applyAlignment="1">
      <alignment horizontal="center" vertical="center" textRotation="90" wrapText="1"/>
    </xf>
    <xf numFmtId="0" fontId="15" fillId="4" borderId="10" xfId="0" applyFont="1" applyFill="1" applyBorder="1" applyAlignment="1">
      <alignment horizontal="center" vertical="center" textRotation="90" wrapText="1"/>
    </xf>
    <xf numFmtId="0" fontId="3" fillId="3" borderId="22" xfId="0" applyFont="1" applyFill="1" applyBorder="1" applyAlignment="1" applyProtection="1">
      <alignment vertical="center" wrapText="1"/>
      <protection locked="0"/>
    </xf>
    <xf numFmtId="0" fontId="3" fillId="3" borderId="23" xfId="0" applyFont="1" applyFill="1" applyBorder="1" applyAlignment="1" applyProtection="1">
      <alignment vertical="center" wrapText="1"/>
      <protection locked="0"/>
    </xf>
    <xf numFmtId="0" fontId="3" fillId="3" borderId="24" xfId="0" applyFont="1" applyFill="1" applyBorder="1" applyAlignment="1" applyProtection="1">
      <alignment vertical="center" wrapText="1"/>
      <protection locked="0"/>
    </xf>
    <xf numFmtId="0" fontId="15" fillId="4" borderId="40" xfId="0" applyFont="1" applyFill="1" applyBorder="1" applyAlignment="1">
      <alignment horizontal="center" vertical="center" textRotation="90" wrapText="1"/>
    </xf>
    <xf numFmtId="0" fontId="3" fillId="3" borderId="34" xfId="0" applyFont="1" applyFill="1" applyBorder="1" applyAlignment="1" applyProtection="1">
      <alignment vertical="center" wrapText="1"/>
      <protection locked="0"/>
    </xf>
    <xf numFmtId="0" fontId="3" fillId="3" borderId="43" xfId="0" applyFont="1" applyFill="1" applyBorder="1" applyAlignment="1" applyProtection="1">
      <alignment vertical="center" wrapText="1"/>
      <protection locked="0"/>
    </xf>
    <xf numFmtId="4" fontId="15" fillId="4" borderId="19" xfId="0" applyNumberFormat="1" applyFont="1" applyFill="1" applyBorder="1" applyAlignment="1">
      <alignment horizontal="center" vertical="center" textRotation="90" wrapText="1"/>
    </xf>
    <xf numFmtId="0" fontId="3" fillId="3" borderId="16" xfId="0" applyFont="1" applyFill="1" applyBorder="1" applyAlignment="1" applyProtection="1">
      <alignment vertical="center" wrapText="1"/>
      <protection locked="0"/>
    </xf>
    <xf numFmtId="0" fontId="3" fillId="3" borderId="17" xfId="0" applyFont="1" applyFill="1" applyBorder="1" applyAlignment="1" applyProtection="1">
      <alignment vertical="center" wrapText="1"/>
      <protection locked="0"/>
    </xf>
    <xf numFmtId="0" fontId="15" fillId="4" borderId="19" xfId="0" applyFont="1" applyFill="1" applyBorder="1" applyAlignment="1">
      <alignment horizontal="center" vertical="center" textRotation="90" wrapText="1"/>
    </xf>
    <xf numFmtId="0" fontId="7" fillId="3" borderId="22" xfId="0" applyFont="1" applyFill="1" applyBorder="1" applyAlignment="1" applyProtection="1">
      <alignment vertical="center" wrapText="1"/>
      <protection locked="0"/>
    </xf>
    <xf numFmtId="0" fontId="7" fillId="3" borderId="23" xfId="0" applyFont="1" applyFill="1" applyBorder="1" applyAlignment="1" applyProtection="1">
      <alignment vertical="center" wrapText="1"/>
      <protection locked="0"/>
    </xf>
    <xf numFmtId="0" fontId="7" fillId="3" borderId="24" xfId="0" applyFont="1" applyFill="1" applyBorder="1" applyAlignment="1" applyProtection="1">
      <alignment vertical="center" wrapText="1"/>
      <protection locked="0"/>
    </xf>
    <xf numFmtId="0" fontId="10" fillId="2" borderId="1" xfId="0" applyFont="1" applyFill="1" applyBorder="1" applyAlignment="1">
      <alignment vertical="center" wrapText="1"/>
    </xf>
    <xf numFmtId="0" fontId="10" fillId="2" borderId="2" xfId="0" applyFont="1" applyFill="1" applyBorder="1" applyAlignment="1">
      <alignment vertical="center" wrapText="1"/>
    </xf>
    <xf numFmtId="0" fontId="10" fillId="2" borderId="11" xfId="0" applyFont="1" applyFill="1" applyBorder="1" applyAlignment="1">
      <alignment vertical="center" wrapText="1"/>
    </xf>
    <xf numFmtId="0" fontId="10" fillId="2" borderId="5" xfId="0" applyFont="1" applyFill="1" applyBorder="1" applyAlignment="1">
      <alignment vertical="center" wrapText="1"/>
    </xf>
    <xf numFmtId="4" fontId="10" fillId="2" borderId="4" xfId="0" applyNumberFormat="1" applyFont="1" applyFill="1" applyBorder="1" applyAlignment="1">
      <alignment horizontal="center" vertical="center" wrapText="1"/>
    </xf>
    <xf numFmtId="4" fontId="10" fillId="2" borderId="25" xfId="0" applyNumberFormat="1" applyFont="1" applyFill="1" applyBorder="1" applyAlignment="1">
      <alignment horizontal="center" vertical="center" wrapText="1"/>
    </xf>
    <xf numFmtId="164" fontId="3" fillId="2" borderId="4" xfId="0" applyNumberFormat="1" applyFont="1" applyFill="1" applyBorder="1" applyAlignment="1">
      <alignment horizontal="center" vertical="center" wrapText="1"/>
    </xf>
    <xf numFmtId="164" fontId="3" fillId="2" borderId="25" xfId="0" applyNumberFormat="1" applyFont="1" applyFill="1" applyBorder="1" applyAlignment="1">
      <alignment horizontal="center" vertical="center" wrapText="1"/>
    </xf>
    <xf numFmtId="4" fontId="10" fillId="2" borderId="1" xfId="0" applyNumberFormat="1" applyFont="1" applyFill="1" applyBorder="1" applyAlignment="1">
      <alignment horizontal="center" vertical="center" wrapText="1"/>
    </xf>
    <xf numFmtId="4" fontId="10" fillId="2" borderId="39" xfId="0" applyNumberFormat="1" applyFont="1" applyFill="1" applyBorder="1" applyAlignment="1">
      <alignment horizontal="center" vertical="center" wrapText="1"/>
    </xf>
    <xf numFmtId="0" fontId="3" fillId="0" borderId="38" xfId="0" applyFont="1" applyBorder="1" applyAlignment="1">
      <alignment horizontal="left" vertical="center" wrapText="1"/>
    </xf>
    <xf numFmtId="0" fontId="3" fillId="0" borderId="21" xfId="0" applyFont="1" applyBorder="1" applyAlignment="1">
      <alignment horizontal="left" vertical="center" wrapText="1"/>
    </xf>
    <xf numFmtId="0" fontId="9" fillId="3" borderId="37" xfId="0" applyFont="1" applyFill="1" applyBorder="1" applyAlignment="1">
      <alignment horizontal="left" vertical="center" wrapText="1"/>
    </xf>
    <xf numFmtId="0" fontId="3" fillId="2" borderId="28" xfId="0" applyFont="1" applyFill="1" applyBorder="1" applyAlignment="1">
      <alignment horizontal="center" vertical="center" wrapText="1"/>
    </xf>
    <xf numFmtId="0" fontId="0" fillId="0" borderId="29" xfId="0" applyBorder="1" applyAlignment="1"/>
    <xf numFmtId="0" fontId="0" fillId="0" borderId="32" xfId="0" applyBorder="1" applyAlignment="1"/>
    <xf numFmtId="0" fontId="0" fillId="0" borderId="33" xfId="0" applyBorder="1" applyAlignment="1"/>
    <xf numFmtId="0" fontId="22" fillId="3" borderId="28" xfId="0" applyFont="1" applyFill="1" applyBorder="1" applyAlignment="1">
      <alignment horizontal="left" vertical="center" wrapText="1"/>
    </xf>
    <xf numFmtId="0" fontId="23" fillId="0" borderId="29" xfId="0" applyFont="1" applyBorder="1" applyAlignment="1">
      <alignment vertical="center" wrapText="1"/>
    </xf>
    <xf numFmtId="0" fontId="23" fillId="0" borderId="30" xfId="0" applyFont="1" applyBorder="1" applyAlignment="1">
      <alignment vertical="center" wrapText="1"/>
    </xf>
    <xf numFmtId="0" fontId="23" fillId="0" borderId="31" xfId="0" applyFont="1" applyBorder="1" applyAlignment="1">
      <alignment vertical="center" wrapText="1"/>
    </xf>
    <xf numFmtId="0" fontId="23" fillId="0" borderId="32" xfId="0" applyFont="1" applyBorder="1" applyAlignment="1">
      <alignment vertical="center" wrapText="1"/>
    </xf>
    <xf numFmtId="0" fontId="23" fillId="0" borderId="33" xfId="0" applyFont="1" applyBorder="1" applyAlignment="1">
      <alignment vertical="center" wrapText="1"/>
    </xf>
    <xf numFmtId="0" fontId="9" fillId="3" borderId="34" xfId="0" applyFont="1" applyFill="1" applyBorder="1" applyAlignment="1">
      <alignment horizontal="left" vertical="center" wrapText="1"/>
    </xf>
    <xf numFmtId="0" fontId="3" fillId="0" borderId="35" xfId="0" applyFont="1" applyBorder="1" applyAlignment="1">
      <alignment vertical="center" wrapText="1"/>
    </xf>
    <xf numFmtId="0" fontId="9" fillId="3" borderId="28" xfId="0" applyFont="1" applyFill="1" applyBorder="1" applyAlignment="1">
      <alignment horizontal="left" vertical="center" wrapText="1"/>
    </xf>
    <xf numFmtId="0" fontId="3" fillId="0" borderId="29" xfId="0" applyFont="1" applyBorder="1" applyAlignment="1">
      <alignment vertical="center" wrapText="1"/>
    </xf>
    <xf numFmtId="0" fontId="3" fillId="0" borderId="30" xfId="0" applyFont="1" applyBorder="1" applyAlignment="1">
      <alignment vertical="center" wrapText="1"/>
    </xf>
    <xf numFmtId="0" fontId="3" fillId="0" borderId="31" xfId="0" applyFont="1" applyBorder="1" applyAlignment="1">
      <alignment vertical="center" wrapText="1"/>
    </xf>
    <xf numFmtId="0" fontId="3" fillId="3" borderId="29" xfId="0" applyFont="1" applyFill="1" applyBorder="1" applyAlignment="1" applyProtection="1">
      <alignment vertical="center" wrapText="1"/>
      <protection locked="0"/>
    </xf>
    <xf numFmtId="0" fontId="3" fillId="3" borderId="44" xfId="0" applyFont="1" applyFill="1" applyBorder="1" applyAlignment="1" applyProtection="1">
      <alignment vertical="center" wrapText="1"/>
      <protection locked="0"/>
    </xf>
    <xf numFmtId="0" fontId="9" fillId="3" borderId="45" xfId="0" applyFont="1" applyFill="1" applyBorder="1" applyAlignment="1">
      <alignment horizontal="left" vertical="center" wrapText="1"/>
    </xf>
    <xf numFmtId="0" fontId="9" fillId="3" borderId="46" xfId="0" applyFont="1" applyFill="1" applyBorder="1" applyAlignment="1">
      <alignment horizontal="left" vertical="center" wrapText="1"/>
    </xf>
    <xf numFmtId="0" fontId="3" fillId="0" borderId="46" xfId="0" applyFont="1" applyBorder="1" applyAlignment="1">
      <alignment horizontal="left" vertical="center" wrapText="1"/>
    </xf>
    <xf numFmtId="0" fontId="0" fillId="0" borderId="46" xfId="0" applyBorder="1" applyAlignment="1">
      <alignment horizontal="left" vertical="center" wrapText="1"/>
    </xf>
    <xf numFmtId="0" fontId="0" fillId="0" borderId="47" xfId="0" applyBorder="1" applyAlignment="1">
      <alignment horizontal="left" vertical="center" wrapText="1"/>
    </xf>
  </cellXfs>
  <cellStyles count="3">
    <cellStyle name="Hipervínculo" xfId="1" builtinId="8"/>
    <cellStyle name="Millares" xfId="2" builtinId="3"/>
    <cellStyle name="Normal" xfId="0" builtinId="0"/>
  </cellStyles>
  <dxfs count="0"/>
  <tableStyles count="0" defaultTableStyle="TableStyleMedium9" defaultPivotStyle="PivotStyleLight16"/>
  <colors>
    <mruColors>
      <color rgb="FF0000FF"/>
      <color rgb="FFB9C800"/>
      <color rgb="FF90802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19051</xdr:colOff>
      <xdr:row>0</xdr:row>
      <xdr:rowOff>0</xdr:rowOff>
    </xdr:from>
    <xdr:to>
      <xdr:col>1</xdr:col>
      <xdr:colOff>1736912</xdr:colOff>
      <xdr:row>7</xdr:row>
      <xdr:rowOff>114717</xdr:rowOff>
    </xdr:to>
    <xdr:pic>
      <xdr:nvPicPr>
        <xdr:cNvPr id="2" name="9 Imagen" descr="http://www.lonjasegovia.es/images/sampledata/logo.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400051" y="0"/>
          <a:ext cx="1717861" cy="1593893"/>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lonjadesegovia.com/" TargetMode="External"/></Relationships>
</file>

<file path=xl/worksheets/sheet1.xml><?xml version="1.0" encoding="utf-8"?>
<worksheet xmlns="http://schemas.openxmlformats.org/spreadsheetml/2006/main" xmlns:r="http://schemas.openxmlformats.org/officeDocument/2006/relationships">
  <sheetPr>
    <pageSetUpPr fitToPage="1"/>
  </sheetPr>
  <dimension ref="A1:H64"/>
  <sheetViews>
    <sheetView tabSelected="1" zoomScale="85" zoomScaleNormal="85" zoomScalePageLayoutView="85" workbookViewId="0">
      <selection activeCell="B66" sqref="B66"/>
    </sheetView>
  </sheetViews>
  <sheetFormatPr baseColWidth="10" defaultRowHeight="12.75"/>
  <cols>
    <col min="1" max="1" width="5.7109375" style="1" customWidth="1"/>
    <col min="2" max="2" width="45.42578125" style="1" customWidth="1"/>
    <col min="3" max="3" width="13.85546875" style="7" customWidth="1"/>
    <col min="4" max="4" width="13.85546875" style="12" customWidth="1"/>
    <col min="5" max="5" width="13.85546875" style="7" customWidth="1"/>
    <col min="6" max="6" width="11.5703125" style="6" customWidth="1"/>
    <col min="7" max="7" width="29.5703125" style="2" customWidth="1"/>
    <col min="8" max="16384" width="11.42578125" style="1"/>
  </cols>
  <sheetData>
    <row r="1" spans="1:7" ht="12.75" customHeight="1">
      <c r="C1" s="70" t="s">
        <v>57</v>
      </c>
      <c r="D1" s="70"/>
      <c r="E1" s="70"/>
      <c r="F1" s="70"/>
    </row>
    <row r="2" spans="1:7" ht="12.75" customHeight="1">
      <c r="C2" s="70"/>
      <c r="D2" s="70"/>
      <c r="E2" s="70"/>
      <c r="F2" s="70"/>
    </row>
    <row r="3" spans="1:7" ht="12.75" customHeight="1">
      <c r="C3" s="70"/>
      <c r="D3" s="70"/>
      <c r="E3" s="70"/>
      <c r="F3" s="70"/>
    </row>
    <row r="4" spans="1:7" ht="12.75" customHeight="1">
      <c r="C4" s="70"/>
      <c r="D4" s="70"/>
      <c r="E4" s="70"/>
      <c r="F4" s="70"/>
    </row>
    <row r="5" spans="1:7" ht="18.75" customHeight="1">
      <c r="C5" s="70"/>
      <c r="D5" s="70"/>
      <c r="E5" s="70"/>
      <c r="F5" s="70"/>
      <c r="G5" s="3"/>
    </row>
    <row r="6" spans="1:7" ht="12.75" customHeight="1">
      <c r="C6" s="70"/>
      <c r="D6" s="70"/>
      <c r="E6" s="70"/>
      <c r="F6" s="70"/>
    </row>
    <row r="7" spans="1:7" ht="36" customHeight="1">
      <c r="B7" s="4"/>
      <c r="C7" s="70"/>
      <c r="D7" s="70"/>
      <c r="E7" s="70"/>
      <c r="F7" s="70"/>
      <c r="G7" s="26" t="s">
        <v>61</v>
      </c>
    </row>
    <row r="8" spans="1:7" ht="27" customHeight="1">
      <c r="B8" s="54" t="s">
        <v>59</v>
      </c>
      <c r="C8" s="70"/>
      <c r="D8" s="70"/>
      <c r="E8" s="70"/>
      <c r="F8" s="70"/>
      <c r="G8" s="27"/>
    </row>
    <row r="9" spans="1:7" ht="2.25" customHeight="1" thickBot="1">
      <c r="C9" s="5"/>
      <c r="D9" s="11"/>
      <c r="E9" s="5"/>
      <c r="F9" s="61"/>
      <c r="G9" s="62"/>
    </row>
    <row r="10" spans="1:7" s="9" customFormat="1" ht="14.25" customHeight="1">
      <c r="A10" s="86"/>
      <c r="B10" s="87"/>
      <c r="C10" s="90" t="s">
        <v>0</v>
      </c>
      <c r="D10" s="92" t="s">
        <v>1</v>
      </c>
      <c r="E10" s="94" t="s">
        <v>2</v>
      </c>
      <c r="F10" s="99" t="s">
        <v>3</v>
      </c>
      <c r="G10" s="100"/>
    </row>
    <row r="11" spans="1:7" s="9" customFormat="1" ht="23.25" customHeight="1" thickBot="1">
      <c r="A11" s="88"/>
      <c r="B11" s="89"/>
      <c r="C11" s="91"/>
      <c r="D11" s="93"/>
      <c r="E11" s="95"/>
      <c r="F11" s="101"/>
      <c r="G11" s="102"/>
    </row>
    <row r="12" spans="1:7" s="9" customFormat="1" ht="18" customHeight="1" thickTop="1">
      <c r="A12" s="71" t="s">
        <v>4</v>
      </c>
      <c r="B12" s="14" t="s">
        <v>5</v>
      </c>
      <c r="C12" s="41">
        <v>1.1619999999999999</v>
      </c>
      <c r="D12" s="52">
        <v>0.01</v>
      </c>
      <c r="E12" s="57">
        <f>C12+D12</f>
        <v>1.1719999999999999</v>
      </c>
      <c r="F12" s="103" t="s">
        <v>12</v>
      </c>
      <c r="G12" s="104"/>
    </row>
    <row r="13" spans="1:7" s="9" customFormat="1" ht="18" customHeight="1">
      <c r="A13" s="72"/>
      <c r="B13" s="17" t="s">
        <v>6</v>
      </c>
      <c r="C13" s="35">
        <v>1.1519999999999999</v>
      </c>
      <c r="D13" s="53">
        <v>0.01</v>
      </c>
      <c r="E13" s="58">
        <f>C13+D13</f>
        <v>1.1619999999999999</v>
      </c>
      <c r="F13" s="105"/>
      <c r="G13" s="106"/>
    </row>
    <row r="14" spans="1:7" s="9" customFormat="1" ht="18" customHeight="1">
      <c r="A14" s="72"/>
      <c r="B14" s="17" t="s">
        <v>7</v>
      </c>
      <c r="C14" s="35">
        <v>1.325</v>
      </c>
      <c r="D14" s="51">
        <v>5.0000000000000001E-3</v>
      </c>
      <c r="E14" s="58">
        <f t="shared" ref="E14:E21" si="0">C14+D14</f>
        <v>1.3299999999999998</v>
      </c>
      <c r="F14" s="105"/>
      <c r="G14" s="106"/>
    </row>
    <row r="15" spans="1:7" s="9" customFormat="1" ht="18" customHeight="1">
      <c r="A15" s="72"/>
      <c r="B15" s="17" t="s">
        <v>11</v>
      </c>
      <c r="C15" s="18">
        <v>2.16</v>
      </c>
      <c r="D15" s="42">
        <v>-0.01</v>
      </c>
      <c r="E15" s="56">
        <f t="shared" si="0"/>
        <v>2.1500000000000004</v>
      </c>
      <c r="F15" s="105"/>
      <c r="G15" s="106"/>
    </row>
    <row r="16" spans="1:7" s="9" customFormat="1" ht="18" customHeight="1">
      <c r="A16" s="72"/>
      <c r="B16" s="17" t="s">
        <v>8</v>
      </c>
      <c r="C16" s="35">
        <v>0.57499999999999996</v>
      </c>
      <c r="D16" s="51">
        <v>0</v>
      </c>
      <c r="E16" s="59">
        <f t="shared" si="0"/>
        <v>0.57499999999999996</v>
      </c>
      <c r="F16" s="105"/>
      <c r="G16" s="106"/>
    </row>
    <row r="17" spans="1:8" s="9" customFormat="1" ht="18" customHeight="1" thickBot="1">
      <c r="A17" s="72"/>
      <c r="B17" s="17" t="s">
        <v>9</v>
      </c>
      <c r="C17" s="35">
        <v>0.47499999999999998</v>
      </c>
      <c r="D17" s="51">
        <v>0</v>
      </c>
      <c r="E17" s="59">
        <f>D17+C17</f>
        <v>0.47499999999999998</v>
      </c>
      <c r="F17" s="107"/>
      <c r="G17" s="108"/>
    </row>
    <row r="18" spans="1:8" s="9" customFormat="1" ht="18" customHeight="1" thickBot="1">
      <c r="A18" s="72"/>
      <c r="B18" s="17" t="s">
        <v>10</v>
      </c>
      <c r="C18" s="18">
        <v>1.39</v>
      </c>
      <c r="D18" s="45">
        <v>0.02</v>
      </c>
      <c r="E18" s="56">
        <f t="shared" si="0"/>
        <v>1.41</v>
      </c>
      <c r="F18" s="109" t="s">
        <v>13</v>
      </c>
      <c r="G18" s="110"/>
    </row>
    <row r="19" spans="1:8" s="9" customFormat="1" ht="15.75">
      <c r="A19" s="72"/>
      <c r="B19" s="17" t="s">
        <v>43</v>
      </c>
      <c r="C19" s="18">
        <v>59.5</v>
      </c>
      <c r="D19" s="45">
        <v>3</v>
      </c>
      <c r="E19" s="56">
        <f t="shared" si="0"/>
        <v>62.5</v>
      </c>
      <c r="F19" s="111" t="s">
        <v>14</v>
      </c>
      <c r="G19" s="112"/>
    </row>
    <row r="20" spans="1:8" s="9" customFormat="1" ht="33.75" customHeight="1">
      <c r="A20" s="72"/>
      <c r="B20" s="17" t="s">
        <v>39</v>
      </c>
      <c r="C20" s="18">
        <v>37</v>
      </c>
      <c r="D20" s="45">
        <v>0</v>
      </c>
      <c r="E20" s="56">
        <f t="shared" si="0"/>
        <v>37</v>
      </c>
      <c r="F20" s="113"/>
      <c r="G20" s="114"/>
    </row>
    <row r="21" spans="1:8" s="9" customFormat="1" ht="18" customHeight="1" thickBot="1">
      <c r="A21" s="76"/>
      <c r="B21" s="63" t="s">
        <v>51</v>
      </c>
      <c r="C21" s="64">
        <v>31</v>
      </c>
      <c r="D21" s="65">
        <v>0</v>
      </c>
      <c r="E21" s="66">
        <f t="shared" si="0"/>
        <v>31</v>
      </c>
      <c r="F21" s="113"/>
      <c r="G21" s="114"/>
    </row>
    <row r="22" spans="1:8" s="9" customFormat="1" ht="108.75" customHeight="1" thickBot="1">
      <c r="A22" s="77" t="s">
        <v>69</v>
      </c>
      <c r="B22" s="78"/>
      <c r="C22" s="78"/>
      <c r="D22" s="78"/>
      <c r="E22" s="78"/>
      <c r="F22" s="78"/>
      <c r="G22" s="115"/>
      <c r="H22" s="10"/>
    </row>
    <row r="23" spans="1:8" s="9" customFormat="1" ht="18" customHeight="1">
      <c r="A23" s="79" t="s">
        <v>58</v>
      </c>
      <c r="B23" s="38" t="s">
        <v>67</v>
      </c>
      <c r="C23" s="39">
        <v>2.4</v>
      </c>
      <c r="D23" s="67">
        <v>0</v>
      </c>
      <c r="E23" s="39">
        <f>C23+D23</f>
        <v>2.4</v>
      </c>
      <c r="F23" s="68">
        <f t="shared" ref="F23:F40" si="1">E23*166.386</f>
        <v>399.32639999999998</v>
      </c>
      <c r="G23" s="117" t="s">
        <v>15</v>
      </c>
      <c r="H23" s="10"/>
    </row>
    <row r="24" spans="1:8" s="9" customFormat="1" ht="18" customHeight="1">
      <c r="A24" s="79"/>
      <c r="B24" s="38" t="s">
        <v>65</v>
      </c>
      <c r="C24" s="39">
        <v>2.37</v>
      </c>
      <c r="D24" s="67"/>
      <c r="E24" s="39">
        <f>C24+D24</f>
        <v>2.37</v>
      </c>
      <c r="F24" s="68">
        <f>E24*166</f>
        <v>393.42</v>
      </c>
      <c r="G24" s="118"/>
      <c r="H24" s="10"/>
    </row>
    <row r="25" spans="1:8" s="9" customFormat="1" ht="18" customHeight="1">
      <c r="A25" s="72"/>
      <c r="B25" s="17" t="s">
        <v>16</v>
      </c>
      <c r="C25" s="18">
        <v>4.05</v>
      </c>
      <c r="D25" s="42">
        <v>0</v>
      </c>
      <c r="E25" s="18">
        <f>C25+D25</f>
        <v>4.05</v>
      </c>
      <c r="F25" s="69">
        <f t="shared" si="1"/>
        <v>673.86329999999998</v>
      </c>
      <c r="G25" s="119"/>
      <c r="H25" s="10"/>
    </row>
    <row r="26" spans="1:8" s="9" customFormat="1" ht="18" customHeight="1">
      <c r="A26" s="72"/>
      <c r="B26" s="17" t="s">
        <v>17</v>
      </c>
      <c r="C26" s="18">
        <v>3.9</v>
      </c>
      <c r="D26" s="42">
        <v>0</v>
      </c>
      <c r="E26" s="18">
        <f t="shared" ref="E26:E40" si="2">C26+D26</f>
        <v>3.9</v>
      </c>
      <c r="F26" s="69">
        <f t="shared" si="1"/>
        <v>648.90539999999999</v>
      </c>
      <c r="G26" s="119"/>
      <c r="H26" s="10"/>
    </row>
    <row r="27" spans="1:8" s="9" customFormat="1" ht="18" customHeight="1">
      <c r="A27" s="72"/>
      <c r="B27" s="17" t="s">
        <v>18</v>
      </c>
      <c r="C27" s="18">
        <v>3.65</v>
      </c>
      <c r="D27" s="42">
        <v>0</v>
      </c>
      <c r="E27" s="18">
        <f t="shared" si="2"/>
        <v>3.65</v>
      </c>
      <c r="F27" s="69">
        <f t="shared" si="1"/>
        <v>607.30889999999999</v>
      </c>
      <c r="G27" s="119"/>
      <c r="H27" s="10"/>
    </row>
    <row r="28" spans="1:8" s="9" customFormat="1" ht="18" customHeight="1">
      <c r="A28" s="72"/>
      <c r="B28" s="17" t="s">
        <v>66</v>
      </c>
      <c r="C28" s="18">
        <v>2.2799999999999998</v>
      </c>
      <c r="D28" s="42">
        <v>0</v>
      </c>
      <c r="E28" s="18">
        <v>2.2799999999999998</v>
      </c>
      <c r="F28" s="69">
        <f t="shared" si="1"/>
        <v>379.36007999999998</v>
      </c>
      <c r="G28" s="119"/>
      <c r="H28" s="10"/>
    </row>
    <row r="29" spans="1:8" s="9" customFormat="1" ht="18" customHeight="1">
      <c r="A29" s="72"/>
      <c r="B29" s="17" t="s">
        <v>19</v>
      </c>
      <c r="C29" s="18">
        <v>4.0199999999999996</v>
      </c>
      <c r="D29" s="42">
        <v>0</v>
      </c>
      <c r="E29" s="18">
        <f t="shared" si="2"/>
        <v>4.0199999999999996</v>
      </c>
      <c r="F29" s="69">
        <f t="shared" si="1"/>
        <v>668.87171999999987</v>
      </c>
      <c r="G29" s="119"/>
      <c r="H29" s="10"/>
    </row>
    <row r="30" spans="1:8" s="9" customFormat="1" ht="18" customHeight="1">
      <c r="A30" s="72"/>
      <c r="B30" s="17" t="s">
        <v>20</v>
      </c>
      <c r="C30" s="18">
        <v>3.83</v>
      </c>
      <c r="D30" s="42">
        <v>0</v>
      </c>
      <c r="E30" s="18">
        <f t="shared" si="2"/>
        <v>3.83</v>
      </c>
      <c r="F30" s="69">
        <f t="shared" si="1"/>
        <v>637.25837999999999</v>
      </c>
      <c r="G30" s="119"/>
      <c r="H30" s="10"/>
    </row>
    <row r="31" spans="1:8" s="9" customFormat="1" ht="18" customHeight="1">
      <c r="A31" s="72"/>
      <c r="B31" s="17" t="s">
        <v>21</v>
      </c>
      <c r="C31" s="18">
        <v>3.65</v>
      </c>
      <c r="D31" s="42">
        <v>0</v>
      </c>
      <c r="E31" s="18">
        <f t="shared" si="2"/>
        <v>3.65</v>
      </c>
      <c r="F31" s="69">
        <f t="shared" si="1"/>
        <v>607.30889999999999</v>
      </c>
      <c r="G31" s="119"/>
      <c r="H31" s="10"/>
    </row>
    <row r="32" spans="1:8" s="9" customFormat="1" ht="18" customHeight="1">
      <c r="A32" s="72"/>
      <c r="B32" s="17" t="s">
        <v>22</v>
      </c>
      <c r="C32" s="18">
        <v>3.31</v>
      </c>
      <c r="D32" s="42">
        <v>0</v>
      </c>
      <c r="E32" s="18">
        <f t="shared" si="2"/>
        <v>3.31</v>
      </c>
      <c r="F32" s="69">
        <f t="shared" si="1"/>
        <v>550.73766000000001</v>
      </c>
      <c r="G32" s="119"/>
      <c r="H32" s="10"/>
    </row>
    <row r="33" spans="1:8" s="9" customFormat="1" ht="18" customHeight="1">
      <c r="A33" s="72"/>
      <c r="B33" s="17" t="s">
        <v>23</v>
      </c>
      <c r="C33" s="18">
        <v>2.64</v>
      </c>
      <c r="D33" s="42">
        <v>0</v>
      </c>
      <c r="E33" s="18">
        <f t="shared" si="2"/>
        <v>2.64</v>
      </c>
      <c r="F33" s="69">
        <f t="shared" si="1"/>
        <v>439.25904000000003</v>
      </c>
      <c r="G33" s="119"/>
      <c r="H33" s="10"/>
    </row>
    <row r="34" spans="1:8" s="9" customFormat="1" ht="18" customHeight="1">
      <c r="A34" s="72"/>
      <c r="B34" s="17" t="s">
        <v>24</v>
      </c>
      <c r="C34" s="18">
        <v>2.13</v>
      </c>
      <c r="D34" s="42">
        <v>0</v>
      </c>
      <c r="E34" s="18">
        <f t="shared" si="2"/>
        <v>2.13</v>
      </c>
      <c r="F34" s="69">
        <f t="shared" si="1"/>
        <v>354.40217999999999</v>
      </c>
      <c r="G34" s="119"/>
      <c r="H34" s="10"/>
    </row>
    <row r="35" spans="1:8" s="9" customFormat="1" ht="18" customHeight="1">
      <c r="A35" s="72"/>
      <c r="B35" s="17" t="s">
        <v>25</v>
      </c>
      <c r="C35" s="18">
        <v>4.0599999999999996</v>
      </c>
      <c r="D35" s="42">
        <v>0</v>
      </c>
      <c r="E35" s="18">
        <f t="shared" si="2"/>
        <v>4.0599999999999996</v>
      </c>
      <c r="F35" s="69">
        <f t="shared" si="1"/>
        <v>675.52715999999987</v>
      </c>
      <c r="G35" s="119"/>
      <c r="H35" s="10"/>
    </row>
    <row r="36" spans="1:8" s="9" customFormat="1" ht="18" customHeight="1">
      <c r="A36" s="72"/>
      <c r="B36" s="17" t="s">
        <v>26</v>
      </c>
      <c r="C36" s="18">
        <v>3.97</v>
      </c>
      <c r="D36" s="44">
        <v>0</v>
      </c>
      <c r="E36" s="18">
        <f t="shared" si="2"/>
        <v>3.97</v>
      </c>
      <c r="F36" s="69">
        <f t="shared" si="1"/>
        <v>660.55241999999998</v>
      </c>
      <c r="G36" s="119"/>
      <c r="H36" s="10"/>
    </row>
    <row r="37" spans="1:8" s="9" customFormat="1" ht="18" customHeight="1">
      <c r="A37" s="72"/>
      <c r="B37" s="17" t="s">
        <v>27</v>
      </c>
      <c r="C37" s="18">
        <v>3.77</v>
      </c>
      <c r="D37" s="42">
        <v>0</v>
      </c>
      <c r="E37" s="18">
        <f t="shared" si="2"/>
        <v>3.77</v>
      </c>
      <c r="F37" s="69">
        <f t="shared" si="1"/>
        <v>627.27521999999999</v>
      </c>
      <c r="G37" s="119"/>
      <c r="H37" s="10"/>
    </row>
    <row r="38" spans="1:8" s="9" customFormat="1" ht="18" customHeight="1">
      <c r="A38" s="72"/>
      <c r="B38" s="17" t="s">
        <v>63</v>
      </c>
      <c r="C38" s="18">
        <v>3.5</v>
      </c>
      <c r="D38" s="45">
        <v>-0.35</v>
      </c>
      <c r="E38" s="18">
        <f t="shared" si="2"/>
        <v>3.15</v>
      </c>
      <c r="F38" s="69">
        <f t="shared" si="1"/>
        <v>524.11590000000001</v>
      </c>
      <c r="G38" s="120"/>
      <c r="H38" s="10"/>
    </row>
    <row r="39" spans="1:8" s="9" customFormat="1" ht="18" customHeight="1">
      <c r="A39" s="72"/>
      <c r="B39" s="17" t="s">
        <v>64</v>
      </c>
      <c r="C39" s="18">
        <v>2.5</v>
      </c>
      <c r="D39" s="45">
        <v>-0.1</v>
      </c>
      <c r="E39" s="18">
        <f t="shared" si="2"/>
        <v>2.4</v>
      </c>
      <c r="F39" s="69">
        <f t="shared" si="1"/>
        <v>399.32639999999998</v>
      </c>
      <c r="G39" s="120"/>
      <c r="H39" s="10"/>
    </row>
    <row r="40" spans="1:8" s="9" customFormat="1" ht="18" customHeight="1">
      <c r="A40" s="72"/>
      <c r="B40" s="17" t="s">
        <v>29</v>
      </c>
      <c r="C40" s="18">
        <v>2.5</v>
      </c>
      <c r="D40" s="45">
        <v>-0.65</v>
      </c>
      <c r="E40" s="18">
        <f t="shared" si="2"/>
        <v>1.85</v>
      </c>
      <c r="F40" s="69">
        <f t="shared" si="1"/>
        <v>307.8141</v>
      </c>
      <c r="G40" s="121"/>
      <c r="H40" s="10"/>
    </row>
    <row r="41" spans="1:8" s="9" customFormat="1" ht="126.75" customHeight="1" thickBot="1">
      <c r="A41" s="80" t="s">
        <v>62</v>
      </c>
      <c r="B41" s="81"/>
      <c r="C41" s="81"/>
      <c r="D41" s="81"/>
      <c r="E41" s="81"/>
      <c r="F41" s="81"/>
      <c r="G41" s="116"/>
      <c r="H41" s="10"/>
    </row>
    <row r="42" spans="1:8" s="9" customFormat="1" ht="21.75" customHeight="1" thickTop="1" thickBot="1">
      <c r="A42" s="20"/>
      <c r="B42" s="21"/>
      <c r="C42" s="21"/>
      <c r="D42" s="22"/>
      <c r="E42" s="23"/>
      <c r="F42" s="25" t="s">
        <v>41</v>
      </c>
      <c r="G42" s="24"/>
      <c r="H42" s="10"/>
    </row>
    <row r="43" spans="1:8" s="9" customFormat="1" ht="18.75" customHeight="1" thickTop="1">
      <c r="A43" s="71" t="s">
        <v>36</v>
      </c>
      <c r="B43" s="14" t="s">
        <v>47</v>
      </c>
      <c r="C43" s="15">
        <v>4.3</v>
      </c>
      <c r="D43" s="48">
        <v>-0.3</v>
      </c>
      <c r="E43" s="15">
        <f>C43+D43</f>
        <v>4</v>
      </c>
      <c r="F43" s="36">
        <v>47</v>
      </c>
      <c r="G43" s="98" t="s">
        <v>28</v>
      </c>
      <c r="H43" s="10"/>
    </row>
    <row r="44" spans="1:8" s="9" customFormat="1" ht="18.75" customHeight="1">
      <c r="A44" s="82"/>
      <c r="B44" s="38" t="s">
        <v>48</v>
      </c>
      <c r="C44" s="39">
        <v>4.05</v>
      </c>
      <c r="D44" s="49">
        <v>-0.3</v>
      </c>
      <c r="E44" s="39">
        <f>C44+D44</f>
        <v>3.75</v>
      </c>
      <c r="F44" s="40">
        <v>44</v>
      </c>
      <c r="G44" s="96"/>
      <c r="H44" s="10"/>
    </row>
    <row r="45" spans="1:8" s="9" customFormat="1" ht="18.75" customHeight="1">
      <c r="A45" s="72"/>
      <c r="B45" s="17" t="s">
        <v>30</v>
      </c>
      <c r="C45" s="18">
        <v>3.75</v>
      </c>
      <c r="D45" s="50">
        <v>-0.3</v>
      </c>
      <c r="E45" s="18">
        <f>C45+D45</f>
        <v>3.45</v>
      </c>
      <c r="F45" s="37">
        <f>E45*11</f>
        <v>37.950000000000003</v>
      </c>
      <c r="G45" s="96"/>
      <c r="H45" s="10"/>
    </row>
    <row r="46" spans="1:8" s="9" customFormat="1" ht="18.75" customHeight="1">
      <c r="A46" s="72"/>
      <c r="B46" s="17" t="s">
        <v>49</v>
      </c>
      <c r="C46" s="18">
        <v>3.45</v>
      </c>
      <c r="D46" s="50">
        <v>-0.3</v>
      </c>
      <c r="E46" s="18">
        <f>C46+D46</f>
        <v>3.1500000000000004</v>
      </c>
      <c r="F46" s="37">
        <f>E46*11</f>
        <v>34.650000000000006</v>
      </c>
      <c r="G46" s="96"/>
      <c r="H46" s="10"/>
    </row>
    <row r="47" spans="1:8" s="9" customFormat="1" ht="18.75" customHeight="1">
      <c r="A47" s="72"/>
      <c r="B47" s="17" t="s">
        <v>31</v>
      </c>
      <c r="C47" s="18">
        <v>3.6</v>
      </c>
      <c r="D47" s="45">
        <v>-0.3</v>
      </c>
      <c r="E47" s="18">
        <f>C47+D47</f>
        <v>3.3000000000000003</v>
      </c>
      <c r="F47" s="37">
        <f>E47*13.5</f>
        <v>44.550000000000004</v>
      </c>
      <c r="G47" s="96"/>
      <c r="H47" s="10"/>
    </row>
    <row r="48" spans="1:8" s="9" customFormat="1" ht="18.75" customHeight="1">
      <c r="A48" s="72"/>
      <c r="B48" s="17" t="s">
        <v>32</v>
      </c>
      <c r="C48" s="18">
        <v>3.65</v>
      </c>
      <c r="D48" s="42">
        <v>0</v>
      </c>
      <c r="E48" s="18">
        <f>D48+C48</f>
        <v>3.65</v>
      </c>
      <c r="F48" s="37">
        <f>E48*17.05</f>
        <v>62.232500000000002</v>
      </c>
      <c r="G48" s="96"/>
      <c r="H48" s="10"/>
    </row>
    <row r="49" spans="1:8" s="9" customFormat="1" ht="18.75" customHeight="1">
      <c r="A49" s="72"/>
      <c r="B49" s="17" t="s">
        <v>33</v>
      </c>
      <c r="C49" s="18">
        <v>3</v>
      </c>
      <c r="D49" s="42">
        <v>0</v>
      </c>
      <c r="E49" s="18">
        <f>C49+D49</f>
        <v>3</v>
      </c>
      <c r="F49" s="37">
        <f>E49*21.05</f>
        <v>63.150000000000006</v>
      </c>
      <c r="G49" s="96"/>
      <c r="H49" s="10"/>
    </row>
    <row r="50" spans="1:8" s="9" customFormat="1" ht="18.75" customHeight="1">
      <c r="A50" s="72"/>
      <c r="B50" s="17" t="s">
        <v>42</v>
      </c>
      <c r="C50" s="18">
        <v>2.8</v>
      </c>
      <c r="D50" s="42">
        <v>0</v>
      </c>
      <c r="E50" s="18">
        <f>D50+C50</f>
        <v>2.8</v>
      </c>
      <c r="F50" s="37">
        <f>E50*24.25</f>
        <v>67.899999999999991</v>
      </c>
      <c r="G50" s="96"/>
      <c r="H50" s="10"/>
    </row>
    <row r="51" spans="1:8" s="9" customFormat="1" ht="18.75" customHeight="1">
      <c r="A51" s="72"/>
      <c r="B51" s="17" t="s">
        <v>34</v>
      </c>
      <c r="C51" s="18">
        <v>2.65</v>
      </c>
      <c r="D51" s="42">
        <v>0</v>
      </c>
      <c r="E51" s="18">
        <f>C51+D51</f>
        <v>2.65</v>
      </c>
      <c r="F51" s="37">
        <f>E51*26.75</f>
        <v>70.887500000000003</v>
      </c>
      <c r="G51" s="96"/>
      <c r="H51" s="10"/>
    </row>
    <row r="52" spans="1:8" s="9" customFormat="1" ht="18.75" customHeight="1">
      <c r="A52" s="72"/>
      <c r="B52" s="17" t="s">
        <v>35</v>
      </c>
      <c r="C52" s="18">
        <v>2.4500000000000002</v>
      </c>
      <c r="D52" s="42">
        <v>0</v>
      </c>
      <c r="E52" s="18">
        <f t="shared" ref="E52:E60" si="3">D52+C52</f>
        <v>2.4500000000000002</v>
      </c>
      <c r="F52" s="37">
        <f>E52*31.05</f>
        <v>76.072500000000005</v>
      </c>
      <c r="G52" s="96"/>
      <c r="H52" s="10"/>
    </row>
    <row r="53" spans="1:8" s="9" customFormat="1" ht="18.75" customHeight="1">
      <c r="A53" s="72"/>
      <c r="B53" s="17" t="s">
        <v>52</v>
      </c>
      <c r="C53" s="18">
        <v>0.7</v>
      </c>
      <c r="D53" s="42">
        <v>0</v>
      </c>
      <c r="E53" s="18">
        <f t="shared" si="3"/>
        <v>0.7</v>
      </c>
      <c r="F53" s="37">
        <f>E53*50</f>
        <v>35</v>
      </c>
      <c r="G53" s="96"/>
      <c r="H53" s="10"/>
    </row>
    <row r="54" spans="1:8" s="9" customFormat="1" ht="18.75" customHeight="1">
      <c r="A54" s="72"/>
      <c r="B54" s="34" t="s">
        <v>53</v>
      </c>
      <c r="C54" s="18">
        <v>0.5</v>
      </c>
      <c r="D54" s="42">
        <v>0</v>
      </c>
      <c r="E54" s="18">
        <f>D54+C54</f>
        <v>0.5</v>
      </c>
      <c r="F54" s="55">
        <f>E54*50</f>
        <v>25</v>
      </c>
      <c r="G54" s="97"/>
      <c r="H54" s="10"/>
    </row>
    <row r="55" spans="1:8" s="9" customFormat="1" ht="58.5" customHeight="1" thickBot="1">
      <c r="A55" s="83" t="s">
        <v>68</v>
      </c>
      <c r="B55" s="84"/>
      <c r="C55" s="84"/>
      <c r="D55" s="84"/>
      <c r="E55" s="84"/>
      <c r="F55" s="84"/>
      <c r="G55" s="85"/>
      <c r="H55" s="10"/>
    </row>
    <row r="56" spans="1:8" s="9" customFormat="1" ht="18.75" customHeight="1" thickTop="1">
      <c r="A56" s="71" t="s">
        <v>55</v>
      </c>
      <c r="B56" s="14" t="s">
        <v>46</v>
      </c>
      <c r="C56" s="15">
        <v>174</v>
      </c>
      <c r="D56" s="43">
        <v>1</v>
      </c>
      <c r="E56" s="15">
        <f t="shared" si="3"/>
        <v>175</v>
      </c>
      <c r="F56" s="16">
        <f>E56*166.386</f>
        <v>29117.55</v>
      </c>
      <c r="G56" s="98" t="s">
        <v>38</v>
      </c>
      <c r="H56" s="10"/>
    </row>
    <row r="57" spans="1:8" s="9" customFormat="1" ht="18.75" customHeight="1">
      <c r="A57" s="72"/>
      <c r="B57" s="17" t="s">
        <v>45</v>
      </c>
      <c r="C57" s="18">
        <v>177</v>
      </c>
      <c r="D57" s="42">
        <v>2</v>
      </c>
      <c r="E57" s="18">
        <f t="shared" si="3"/>
        <v>179</v>
      </c>
      <c r="F57" s="19">
        <f>E57*166.386</f>
        <v>29783.094000000001</v>
      </c>
      <c r="G57" s="96"/>
      <c r="H57" s="10"/>
    </row>
    <row r="58" spans="1:8" s="9" customFormat="1" ht="18.75" customHeight="1">
      <c r="A58" s="72"/>
      <c r="B58" s="17" t="s">
        <v>44</v>
      </c>
      <c r="C58" s="18" t="s">
        <v>50</v>
      </c>
      <c r="D58" s="42" t="s">
        <v>50</v>
      </c>
      <c r="E58" s="18"/>
      <c r="F58" s="19"/>
      <c r="G58" s="96"/>
      <c r="H58" s="10"/>
    </row>
    <row r="59" spans="1:8" s="9" customFormat="1" ht="20.25" customHeight="1">
      <c r="A59" s="72"/>
      <c r="B59" s="17" t="s">
        <v>40</v>
      </c>
      <c r="C59" s="18">
        <v>0</v>
      </c>
      <c r="D59" s="42">
        <v>0</v>
      </c>
      <c r="E59" s="18">
        <f>C59+D59</f>
        <v>0</v>
      </c>
      <c r="F59" s="19">
        <f>E59*166.386</f>
        <v>0</v>
      </c>
      <c r="G59" s="96"/>
      <c r="H59" s="10"/>
    </row>
    <row r="60" spans="1:8" s="9" customFormat="1" ht="20.25" customHeight="1">
      <c r="A60" s="72"/>
      <c r="B60" s="17" t="s">
        <v>37</v>
      </c>
      <c r="C60" s="18">
        <v>165</v>
      </c>
      <c r="D60" s="42">
        <v>1</v>
      </c>
      <c r="E60" s="18">
        <f t="shared" si="3"/>
        <v>166</v>
      </c>
      <c r="F60" s="19">
        <f>E60*166.386</f>
        <v>27620.076000000001</v>
      </c>
      <c r="G60" s="97"/>
      <c r="H60" s="10"/>
    </row>
    <row r="61" spans="1:8" s="9" customFormat="1" ht="2.25" customHeight="1">
      <c r="A61" s="28"/>
      <c r="B61" s="29"/>
      <c r="C61" s="30"/>
      <c r="D61" s="31"/>
      <c r="E61" s="30"/>
      <c r="F61" s="32"/>
      <c r="G61" s="33"/>
      <c r="H61" s="10"/>
    </row>
    <row r="62" spans="1:8" s="9" customFormat="1" ht="194.25" customHeight="1" thickBot="1">
      <c r="A62" s="73" t="s">
        <v>70</v>
      </c>
      <c r="B62" s="74"/>
      <c r="C62" s="74"/>
      <c r="D62" s="74"/>
      <c r="E62" s="74"/>
      <c r="F62" s="74"/>
      <c r="G62" s="75"/>
    </row>
    <row r="63" spans="1:8" ht="54.75" customHeight="1" thickTop="1">
      <c r="A63" s="47" t="s">
        <v>54</v>
      </c>
      <c r="B63" s="14" t="s">
        <v>60</v>
      </c>
      <c r="C63" s="15">
        <v>77</v>
      </c>
      <c r="D63" s="46">
        <v>0</v>
      </c>
      <c r="E63" s="15">
        <f t="shared" ref="E63" si="4">D63+C63</f>
        <v>77</v>
      </c>
      <c r="F63" s="16">
        <f>E63*166.386</f>
        <v>12811.722</v>
      </c>
      <c r="G63" s="60" t="s">
        <v>56</v>
      </c>
    </row>
    <row r="64" spans="1:8" ht="35.25">
      <c r="C64" s="8"/>
      <c r="D64" s="13"/>
      <c r="E64" s="8"/>
      <c r="F64" s="8"/>
      <c r="G64" s="8"/>
    </row>
  </sheetData>
  <sheetProtection selectLockedCells="1"/>
  <mergeCells count="20">
    <mergeCell ref="F10:G11"/>
    <mergeCell ref="F12:G17"/>
    <mergeCell ref="F18:G18"/>
    <mergeCell ref="F19:G21"/>
    <mergeCell ref="G23:G40"/>
    <mergeCell ref="C1:F8"/>
    <mergeCell ref="A56:A60"/>
    <mergeCell ref="A62:G62"/>
    <mergeCell ref="A12:A21"/>
    <mergeCell ref="A22:G22"/>
    <mergeCell ref="A23:A40"/>
    <mergeCell ref="A41:G41"/>
    <mergeCell ref="A43:A54"/>
    <mergeCell ref="A55:G55"/>
    <mergeCell ref="A10:B11"/>
    <mergeCell ref="C10:C11"/>
    <mergeCell ref="D10:D11"/>
    <mergeCell ref="E10:E11"/>
    <mergeCell ref="G43:G54"/>
    <mergeCell ref="G56:G60"/>
  </mergeCells>
  <phoneticPr fontId="2" type="noConversion"/>
  <hyperlinks>
    <hyperlink ref="B8" r:id="rId1"/>
  </hyperlinks>
  <printOptions horizontalCentered="1" verticalCentered="1"/>
  <pageMargins left="0.78740157480314965" right="0.23622047244094491" top="0.19685039370078741" bottom="0.19685039370078741" header="0.31496062992125984" footer="0.31496062992125984"/>
  <pageSetup paperSize="9" scale="49" fitToWidth="0" orientation="portrait" horizontalDpi="300" verticalDpi="300" r:id="rId2"/>
  <headerFooter alignWithMargins="0"/>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Hoja3</vt:lpstr>
      <vt:lpstr>Hoja3!Área_de_impresión</vt:lpstr>
    </vt:vector>
  </TitlesOfParts>
  <Company>Dark</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Gestiagua</dc:creator>
  <cp:lastModifiedBy>Acer</cp:lastModifiedBy>
  <cp:lastPrinted>2017-04-06T15:45:56Z</cp:lastPrinted>
  <dcterms:created xsi:type="dcterms:W3CDTF">2007-10-19T16:17:42Z</dcterms:created>
  <dcterms:modified xsi:type="dcterms:W3CDTF">2018-03-08T13:45:21Z</dcterms:modified>
</cp:coreProperties>
</file>